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workbookProtection workbookPassword="9888" lockStructure="1"/>
  <bookViews>
    <workbookView xWindow="0" yWindow="660" windowWidth="24240" windowHeight="13560" activeTab="1"/>
  </bookViews>
  <sheets>
    <sheet name="Parametre" sheetId="8" r:id="rId1"/>
    <sheet name="Suivi des paris" sheetId="17" r:id="rId2"/>
    <sheet name="Suivi tipster" sheetId="22" r:id="rId3"/>
    <sheet name="Calculatrice" sheetId="20" r:id="rId4"/>
    <sheet name="Convertisseur" sheetId="23" r:id="rId5"/>
  </sheets>
  <externalReferences>
    <externalReference r:id="rId6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6" i="23" l="1"/>
  <c r="L27" i="23"/>
  <c r="L25" i="23"/>
  <c r="M25" i="23" s="1"/>
  <c r="E33" i="23"/>
  <c r="F33" i="23" s="1"/>
  <c r="E34" i="23"/>
  <c r="F34" i="23" s="1"/>
  <c r="E32" i="23"/>
  <c r="F32" i="23"/>
  <c r="M27" i="23"/>
  <c r="M26" i="23"/>
  <c r="P19" i="23"/>
  <c r="P20" i="23"/>
  <c r="P18" i="23"/>
  <c r="E26" i="23"/>
  <c r="F26" i="23" s="1"/>
  <c r="E27" i="23"/>
  <c r="F27" i="23" s="1"/>
  <c r="E25" i="23"/>
  <c r="F25" i="23" s="1"/>
  <c r="F20" i="23"/>
  <c r="E19" i="23"/>
  <c r="F19" i="23" s="1"/>
  <c r="E20" i="23"/>
  <c r="E18" i="23"/>
  <c r="F18" i="23" s="1"/>
  <c r="M20" i="23"/>
  <c r="M19" i="23"/>
  <c r="M18" i="23"/>
  <c r="L19" i="23"/>
  <c r="L20" i="23"/>
  <c r="L18" i="23"/>
  <c r="M18" i="17" l="1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A15" i="17"/>
  <c r="L16" i="22"/>
  <c r="M16" i="22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2" i="8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21" i="20"/>
  <c r="M25" i="20"/>
  <c r="M22" i="20"/>
  <c r="M24" i="20"/>
  <c r="L17" i="22"/>
  <c r="M17" i="22"/>
  <c r="L18" i="22"/>
  <c r="L19" i="22"/>
  <c r="M18" i="22"/>
  <c r="M19" i="22"/>
  <c r="L20" i="22"/>
  <c r="M20" i="22"/>
  <c r="L21" i="22"/>
  <c r="M21" i="22"/>
  <c r="L22" i="22"/>
  <c r="L23" i="22"/>
  <c r="L24" i="22"/>
  <c r="L25" i="22"/>
  <c r="M22" i="22"/>
  <c r="M23" i="22"/>
  <c r="M24" i="22"/>
  <c r="M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L47" i="22"/>
  <c r="L48" i="22"/>
  <c r="L49" i="22"/>
  <c r="L50" i="22"/>
  <c r="L51" i="22"/>
  <c r="L52" i="22"/>
  <c r="L53" i="22"/>
  <c r="L54" i="22"/>
  <c r="L55" i="22"/>
  <c r="L56" i="22"/>
  <c r="L57" i="22"/>
  <c r="L58" i="22"/>
  <c r="L59" i="22"/>
  <c r="L60" i="22"/>
  <c r="L61" i="22"/>
  <c r="L62" i="22"/>
  <c r="L63" i="22"/>
  <c r="L64" i="22"/>
  <c r="L65" i="22"/>
  <c r="L66" i="22"/>
  <c r="L67" i="22"/>
  <c r="L68" i="22"/>
  <c r="L69" i="22"/>
  <c r="L70" i="22"/>
  <c r="L71" i="22"/>
  <c r="L72" i="22"/>
  <c r="L73" i="22"/>
  <c r="L74" i="22"/>
  <c r="L75" i="22"/>
  <c r="L76" i="22"/>
  <c r="L77" i="22"/>
  <c r="L78" i="22"/>
  <c r="L79" i="22"/>
  <c r="L80" i="22"/>
  <c r="L81" i="22"/>
  <c r="L82" i="22"/>
  <c r="L83" i="22"/>
  <c r="L84" i="22"/>
  <c r="L85" i="22"/>
  <c r="L86" i="22"/>
  <c r="L87" i="22"/>
  <c r="L88" i="22"/>
  <c r="L89" i="22"/>
  <c r="L90" i="22"/>
  <c r="L91" i="22"/>
  <c r="L92" i="22"/>
  <c r="L93" i="22"/>
  <c r="L94" i="22"/>
  <c r="L95" i="22"/>
  <c r="L96" i="22"/>
  <c r="L97" i="22"/>
  <c r="L98" i="22"/>
  <c r="L99" i="22"/>
  <c r="L100" i="22"/>
  <c r="L101" i="22"/>
  <c r="L102" i="22"/>
  <c r="L103" i="22"/>
  <c r="L104" i="22"/>
  <c r="L105" i="22"/>
  <c r="L106" i="22"/>
  <c r="L107" i="22"/>
  <c r="L108" i="22"/>
  <c r="L109" i="22"/>
  <c r="L110" i="22"/>
  <c r="L111" i="22"/>
  <c r="L112" i="22"/>
  <c r="L113" i="22"/>
  <c r="L114" i="22"/>
  <c r="L115" i="22"/>
  <c r="M115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A103" i="22"/>
  <c r="A104" i="22"/>
  <c r="A105" i="22"/>
  <c r="A106" i="22"/>
  <c r="A107" i="22"/>
  <c r="A108" i="22"/>
  <c r="A109" i="22"/>
  <c r="A110" i="22"/>
  <c r="A111" i="22"/>
  <c r="A112" i="22"/>
  <c r="A113" i="22"/>
  <c r="A114" i="22"/>
  <c r="A115" i="22"/>
  <c r="M114" i="22"/>
  <c r="M113" i="22"/>
  <c r="M112" i="22"/>
  <c r="M111" i="22"/>
  <c r="M110" i="22"/>
  <c r="M109" i="22"/>
  <c r="M108" i="22"/>
  <c r="M107" i="22"/>
  <c r="M106" i="22"/>
  <c r="M105" i="22"/>
  <c r="M104" i="22"/>
  <c r="M103" i="22"/>
  <c r="M102" i="22"/>
  <c r="M101" i="22"/>
  <c r="M100" i="22"/>
  <c r="M99" i="22"/>
  <c r="M98" i="22"/>
  <c r="M97" i="22"/>
  <c r="M96" i="22"/>
  <c r="M95" i="22"/>
  <c r="M94" i="22"/>
  <c r="M93" i="22"/>
  <c r="M92" i="22"/>
  <c r="M91" i="22"/>
  <c r="M90" i="22"/>
  <c r="M89" i="22"/>
  <c r="M88" i="22"/>
  <c r="M87" i="22"/>
  <c r="M86" i="22"/>
  <c r="M85" i="22"/>
  <c r="M84" i="22"/>
  <c r="M83" i="22"/>
  <c r="M82" i="22"/>
  <c r="M81" i="22"/>
  <c r="M80" i="22"/>
  <c r="M79" i="22"/>
  <c r="M78" i="22"/>
  <c r="M77" i="22"/>
  <c r="M76" i="22"/>
  <c r="M75" i="22"/>
  <c r="M74" i="22"/>
  <c r="M73" i="22"/>
  <c r="M72" i="22"/>
  <c r="M71" i="22"/>
  <c r="M70" i="22"/>
  <c r="M69" i="22"/>
  <c r="M68" i="22"/>
  <c r="M67" i="22"/>
  <c r="M66" i="22"/>
  <c r="M65" i="22"/>
  <c r="M64" i="22"/>
  <c r="M63" i="22"/>
  <c r="M62" i="22"/>
  <c r="M61" i="22"/>
  <c r="M60" i="22"/>
  <c r="M59" i="22"/>
  <c r="M58" i="22"/>
  <c r="M57" i="22"/>
  <c r="M56" i="22"/>
  <c r="M55" i="22"/>
  <c r="M54" i="22"/>
  <c r="M53" i="22"/>
  <c r="M52" i="22"/>
  <c r="M51" i="22"/>
  <c r="M50" i="22"/>
  <c r="M49" i="22"/>
  <c r="M48" i="22"/>
  <c r="M47" i="22"/>
  <c r="M46" i="22"/>
  <c r="M45" i="22"/>
  <c r="M44" i="22"/>
  <c r="M43" i="22"/>
  <c r="M42" i="22"/>
  <c r="M41" i="22"/>
  <c r="M40" i="22"/>
  <c r="M39" i="22"/>
  <c r="M38" i="22"/>
  <c r="M37" i="22"/>
  <c r="M36" i="22"/>
  <c r="M35" i="22"/>
  <c r="M34" i="22"/>
  <c r="M33" i="22"/>
  <c r="M32" i="22"/>
  <c r="M31" i="22"/>
  <c r="M30" i="22"/>
  <c r="M26" i="22"/>
  <c r="M27" i="22"/>
  <c r="M28" i="22"/>
  <c r="M29" i="22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I22" i="20"/>
  <c r="I21" i="20"/>
  <c r="C18" i="20"/>
  <c r="C19" i="20"/>
  <c r="C17" i="20"/>
  <c r="F32" i="8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G32" i="8"/>
  <c r="C20" i="20"/>
  <c r="B20" i="20"/>
  <c r="I25" i="20"/>
  <c r="I24" i="20"/>
  <c r="E20" i="20"/>
  <c r="A22" i="20"/>
  <c r="E18" i="20"/>
  <c r="E22" i="20"/>
  <c r="E19" i="20"/>
</calcChain>
</file>

<file path=xl/sharedStrings.xml><?xml version="1.0" encoding="utf-8"?>
<sst xmlns="http://schemas.openxmlformats.org/spreadsheetml/2006/main" count="166" uniqueCount="130">
  <si>
    <t>Sport</t>
  </si>
  <si>
    <t>Résultat</t>
  </si>
  <si>
    <t>Mise</t>
  </si>
  <si>
    <t>Confiance</t>
  </si>
  <si>
    <t>Date</t>
  </si>
  <si>
    <t>Foot</t>
  </si>
  <si>
    <t>Les 2 équipes marquent</t>
  </si>
  <si>
    <t>Basket</t>
  </si>
  <si>
    <t>Tennis</t>
  </si>
  <si>
    <t>Remboursé</t>
  </si>
  <si>
    <t>Sports</t>
  </si>
  <si>
    <t>Handball</t>
  </si>
  <si>
    <t>Rugby XV</t>
  </si>
  <si>
    <t>Rugby XIII</t>
  </si>
  <si>
    <t>Volley</t>
  </si>
  <si>
    <t>Baseball</t>
  </si>
  <si>
    <t>Foot US</t>
  </si>
  <si>
    <t>Hockey sur glace</t>
  </si>
  <si>
    <t>Hockey sur Gazon</t>
  </si>
  <si>
    <t>Boxe</t>
  </si>
  <si>
    <t>Turf</t>
  </si>
  <si>
    <t>Pari combiné</t>
  </si>
  <si>
    <t>MMA</t>
  </si>
  <si>
    <t>Capital de départ</t>
  </si>
  <si>
    <t>Bookmakers</t>
  </si>
  <si>
    <t>BetClic</t>
  </si>
  <si>
    <t>Bwin</t>
  </si>
  <si>
    <t>PMU</t>
  </si>
  <si>
    <t>Unibet</t>
  </si>
  <si>
    <t>Parions Web</t>
  </si>
  <si>
    <t>Winamax</t>
  </si>
  <si>
    <t>ZeBet</t>
  </si>
  <si>
    <t>Total</t>
  </si>
  <si>
    <t>Pari n°</t>
  </si>
  <si>
    <t>Rencontre</t>
  </si>
  <si>
    <t>Type de pari</t>
  </si>
  <si>
    <t>Pari</t>
  </si>
  <si>
    <t>Cote</t>
  </si>
  <si>
    <t>Résultats</t>
  </si>
  <si>
    <t>Gagné</t>
  </si>
  <si>
    <t>Perdu</t>
  </si>
  <si>
    <t>Annulé</t>
  </si>
  <si>
    <t>Gain / Perte</t>
  </si>
  <si>
    <t>Bookmaker</t>
  </si>
  <si>
    <t>Capital total actuel</t>
  </si>
  <si>
    <t>Type pari</t>
  </si>
  <si>
    <t>1N2 ou 1-2</t>
  </si>
  <si>
    <t>Over / Under</t>
  </si>
  <si>
    <t>Handicap</t>
  </si>
  <si>
    <t>Ecart entre équipes</t>
  </si>
  <si>
    <t>Nb buts, points, jeux, sets</t>
  </si>
  <si>
    <t>Score exacte</t>
  </si>
  <si>
    <t>Buteur</t>
  </si>
  <si>
    <t>Double chance</t>
  </si>
  <si>
    <t>Pari rembouré si</t>
  </si>
  <si>
    <t>Autre</t>
  </si>
  <si>
    <t>1/10</t>
  </si>
  <si>
    <t>2/10</t>
  </si>
  <si>
    <t>3/10</t>
  </si>
  <si>
    <t>4/10</t>
  </si>
  <si>
    <t>5/10</t>
  </si>
  <si>
    <t>6/10</t>
  </si>
  <si>
    <t>7/10</t>
  </si>
  <si>
    <t>8/10</t>
  </si>
  <si>
    <t>9/10</t>
  </si>
  <si>
    <t>10/10</t>
  </si>
  <si>
    <t>Mise conseillée</t>
  </si>
  <si>
    <t>Mise réelle</t>
  </si>
  <si>
    <t>Apport capital</t>
  </si>
  <si>
    <t>Capital total investi</t>
  </si>
  <si>
    <t>Calcul Surebet</t>
  </si>
  <si>
    <t>Cote 1</t>
  </si>
  <si>
    <t>Cote 2</t>
  </si>
  <si>
    <t>Cote 3</t>
  </si>
  <si>
    <t>Quotient</t>
  </si>
  <si>
    <t>Mise 1</t>
  </si>
  <si>
    <t>Mise 2</t>
  </si>
  <si>
    <t>Mise 3</t>
  </si>
  <si>
    <t>Gain</t>
  </si>
  <si>
    <t>Mise totale</t>
  </si>
  <si>
    <t>Remboursé si …</t>
  </si>
  <si>
    <t>Cote pour gagner</t>
  </si>
  <si>
    <t>Cote pour rembourser</t>
  </si>
  <si>
    <t>Mise pour gagner</t>
  </si>
  <si>
    <t>Mise pour rembourser</t>
  </si>
  <si>
    <t>Cote reelle</t>
  </si>
  <si>
    <t>Tipster</t>
  </si>
  <si>
    <t xml:space="preserve">Cote 1 </t>
  </si>
  <si>
    <t xml:space="preserve">Cote 2 </t>
  </si>
  <si>
    <t>Gain net</t>
  </si>
  <si>
    <t>Equipe / joueur favoris</t>
  </si>
  <si>
    <t>Cote réelle constatée</t>
  </si>
  <si>
    <t>Suivi des paris</t>
  </si>
  <si>
    <t>Calculatrice</t>
  </si>
  <si>
    <t>Paramètre</t>
  </si>
  <si>
    <t>Cote tipster</t>
  </si>
  <si>
    <t>X</t>
  </si>
  <si>
    <t>Y</t>
  </si>
  <si>
    <t>Z</t>
  </si>
  <si>
    <t>IPS</t>
  </si>
  <si>
    <t>Cote Hong Kong</t>
  </si>
  <si>
    <t>Cote Malay</t>
  </si>
  <si>
    <t>Cote 1 anglaise</t>
  </si>
  <si>
    <t>Cote 2 anglaise</t>
  </si>
  <si>
    <t>Cote 3 anglaise</t>
  </si>
  <si>
    <t>a</t>
  </si>
  <si>
    <t>b</t>
  </si>
  <si>
    <t>Convertisseur cote anglaise vers cote euro</t>
  </si>
  <si>
    <t>Euro</t>
  </si>
  <si>
    <t>Cote Anglaise forme a / b</t>
  </si>
  <si>
    <t>Probabilité</t>
  </si>
  <si>
    <t>Convertisseur cote américaine vers cote euro</t>
  </si>
  <si>
    <t>Cote Américaine + ou -</t>
  </si>
  <si>
    <t>Cote 1 Américaine</t>
  </si>
  <si>
    <t>Cote 2 Américaine</t>
  </si>
  <si>
    <t>Cote 3 Américaine</t>
  </si>
  <si>
    <t>Convertisseur cote Hong Kong vers cote euro</t>
  </si>
  <si>
    <t>Cote 1 Hong Kong</t>
  </si>
  <si>
    <t>Cote 2 Hong Kong</t>
  </si>
  <si>
    <t>Cote 3 Hong Kong</t>
  </si>
  <si>
    <t>Convertisseur cote euro en pourcentage</t>
  </si>
  <si>
    <t>Convertisseur cote Indo vers cote euro</t>
  </si>
  <si>
    <t>Cote 1 Indo</t>
  </si>
  <si>
    <t>Cote 2 Indo</t>
  </si>
  <si>
    <t>Cote 3 Indo</t>
  </si>
  <si>
    <t>Convertisseur cote Malay vers cote euro</t>
  </si>
  <si>
    <t>Cote 1 Malay</t>
  </si>
  <si>
    <t>Cote 2 Malay</t>
  </si>
  <si>
    <t>Cote 3 Malay</t>
  </si>
  <si>
    <t>Convertisseur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</si>
</sst>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7">
    <xf numFmtId="0" fontId="0" fillId="0" borderId="0" xfId="0"/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2" xfId="0" applyFill="1" applyBorder="1"/>
    <xf numFmtId="0" fontId="0" fillId="4" borderId="13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44" fontId="0" fillId="3" borderId="19" xfId="14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0" borderId="0" xfId="0" applyProtection="1">
      <protection locked="0"/>
    </xf>
    <xf numFmtId="0" fontId="0" fillId="4" borderId="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44" fontId="0" fillId="0" borderId="0" xfId="0" applyNumberFormat="1" applyProtection="1">
      <protection locked="0"/>
    </xf>
    <xf numFmtId="2" fontId="0" fillId="3" borderId="3" xfId="0" applyNumberFormat="1" applyFill="1" applyBorder="1" applyAlignment="1" applyProtection="1">
      <alignment horizontal="center" vertical="center"/>
      <protection hidden="1"/>
    </xf>
    <xf numFmtId="0" fontId="0" fillId="2" borderId="17" xfId="0" applyFill="1" applyBorder="1" applyAlignment="1" applyProtection="1">
      <alignment horizontal="center" vertical="center"/>
      <protection hidden="1"/>
    </xf>
    <xf numFmtId="44" fontId="0" fillId="3" borderId="4" xfId="14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44" fontId="0" fillId="3" borderId="5" xfId="14" applyFont="1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44" fontId="0" fillId="3" borderId="6" xfId="14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44" fontId="2" fillId="3" borderId="3" xfId="14" applyFont="1" applyFill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Fill="1" applyProtection="1">
      <protection hidden="1"/>
    </xf>
    <xf numFmtId="44" fontId="0" fillId="3" borderId="19" xfId="0" applyNumberFormat="1" applyFill="1" applyBorder="1" applyAlignment="1" applyProtection="1">
      <alignment horizontal="center" vertical="center"/>
      <protection hidden="1"/>
    </xf>
    <xf numFmtId="2" fontId="0" fillId="3" borderId="19" xfId="0" applyNumberFormat="1" applyFill="1" applyBorder="1" applyAlignment="1" applyProtection="1">
      <alignment horizontal="center" vertical="center"/>
      <protection hidden="1"/>
    </xf>
    <xf numFmtId="0" fontId="0" fillId="4" borderId="7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0" fontId="0" fillId="0" borderId="0" xfId="1" applyNumberFormat="1" applyFont="1" applyProtection="1">
      <protection locked="0"/>
    </xf>
    <xf numFmtId="0" fontId="6" fillId="0" borderId="0" xfId="0" applyFont="1" applyProtection="1"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44" fontId="0" fillId="3" borderId="4" xfId="14" applyFont="1" applyFill="1" applyBorder="1" applyAlignment="1" applyProtection="1">
      <alignment horizontal="center" vertical="center"/>
      <protection locked="0"/>
    </xf>
    <xf numFmtId="10" fontId="0" fillId="3" borderId="4" xfId="1" applyNumberFormat="1" applyFont="1" applyFill="1" applyBorder="1" applyAlignment="1">
      <alignment horizontal="center" vertical="center"/>
    </xf>
    <xf numFmtId="10" fontId="0" fillId="3" borderId="5" xfId="1" applyNumberFormat="1" applyFont="1" applyFill="1" applyBorder="1" applyAlignment="1">
      <alignment horizontal="center" vertical="center"/>
    </xf>
    <xf numFmtId="10" fontId="0" fillId="3" borderId="6" xfId="1" applyNumberFormat="1" applyFont="1" applyFill="1" applyBorder="1" applyAlignment="1">
      <alignment horizontal="center" vertical="center"/>
    </xf>
    <xf numFmtId="2" fontId="0" fillId="0" borderId="15" xfId="0" applyNumberForma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0" borderId="0" xfId="0" applyProtection="1">
      <protection locked="0"/>
    </xf>
    <xf numFmtId="0" fontId="0" fillId="4" borderId="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alignment horizontal="center"/>
      <protection locked="0"/>
    </xf>
    <xf numFmtId="0" fontId="8" fillId="0" borderId="0" xfId="15" applyFont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0" fillId="3" borderId="26" xfId="0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2" fontId="0" fillId="3" borderId="26" xfId="0" applyNumberFormat="1" applyFill="1" applyBorder="1" applyAlignment="1" applyProtection="1">
      <alignment horizontal="center" vertical="center"/>
      <protection locked="0"/>
    </xf>
    <xf numFmtId="10" fontId="0" fillId="3" borderId="20" xfId="1" applyNumberFormat="1" applyFont="1" applyFill="1" applyBorder="1" applyAlignment="1" applyProtection="1">
      <alignment horizontal="center" vertical="center"/>
      <protection locked="0"/>
    </xf>
    <xf numFmtId="10" fontId="0" fillId="3" borderId="26" xfId="1" applyNumberFormat="1" applyFont="1" applyFill="1" applyBorder="1" applyAlignment="1" applyProtection="1">
      <alignment horizontal="center" vertical="center"/>
      <protection locked="0"/>
    </xf>
    <xf numFmtId="10" fontId="0" fillId="3" borderId="21" xfId="1" applyNumberFormat="1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10" fontId="0" fillId="3" borderId="20" xfId="1" applyNumberFormat="1" applyFont="1" applyFill="1" applyBorder="1" applyAlignment="1" applyProtection="1">
      <alignment horizontal="center" vertical="center"/>
      <protection hidden="1"/>
    </xf>
    <xf numFmtId="0" fontId="0" fillId="3" borderId="26" xfId="0" applyFill="1" applyBorder="1" applyAlignment="1" applyProtection="1">
      <alignment horizontal="center" vertical="center"/>
      <protection hidden="1"/>
    </xf>
    <xf numFmtId="10" fontId="0" fillId="3" borderId="26" xfId="1" applyNumberFormat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alignment horizontal="center" vertical="center"/>
      <protection hidden="1"/>
    </xf>
    <xf numFmtId="10" fontId="0" fillId="3" borderId="21" xfId="1" applyNumberFormat="1" applyFont="1" applyFill="1" applyBorder="1" applyAlignment="1" applyProtection="1">
      <alignment horizontal="center" vertical="center"/>
      <protection hidden="1"/>
    </xf>
    <xf numFmtId="2" fontId="0" fillId="3" borderId="20" xfId="0" applyNumberFormat="1" applyFill="1" applyBorder="1" applyAlignment="1" applyProtection="1">
      <alignment horizontal="center" vertical="center"/>
      <protection hidden="1"/>
    </xf>
    <xf numFmtId="2" fontId="0" fillId="3" borderId="26" xfId="0" applyNumberFormat="1" applyFill="1" applyBorder="1" applyAlignment="1" applyProtection="1">
      <alignment horizontal="center" vertical="center"/>
      <protection hidden="1"/>
    </xf>
    <xf numFmtId="2" fontId="0" fillId="3" borderId="21" xfId="0" applyNumberFormat="1" applyFill="1" applyBorder="1" applyAlignment="1" applyProtection="1">
      <alignment horizontal="center" vertical="center"/>
      <protection hidden="1"/>
    </xf>
  </cellXfs>
  <cellStyles count="16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5" builtinId="8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Monétaire" xfId="14" builtinId="4"/>
    <cellStyle name="Normal" xfId="0" builtinId="0"/>
    <cellStyle name="Pourcentage" xfId="1" builtinId="5"/>
  </cellStyles>
  <dxfs count="327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9797"/>
      <color rgb="FFFFFF99"/>
      <color rgb="FF99EFAD"/>
      <color rgb="FFCCFF99"/>
      <color rgb="FFD2FCBA"/>
      <color rgb="FFBEF8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investirparissportifs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investirparissportifs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investirparissportifs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investirparissportifs.com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investirparissportif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9525</xdr:rowOff>
    </xdr:from>
    <xdr:to>
      <xdr:col>11</xdr:col>
      <xdr:colOff>1095371</xdr:colOff>
      <xdr:row>12</xdr:row>
      <xdr:rowOff>0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9525"/>
          <a:ext cx="7543796" cy="2381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1562100</xdr:colOff>
      <xdr:row>0</xdr:row>
      <xdr:rowOff>0</xdr:rowOff>
    </xdr:from>
    <xdr:to>
      <xdr:col>9</xdr:col>
      <xdr:colOff>561971</xdr:colOff>
      <xdr:row>11</xdr:row>
      <xdr:rowOff>200025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0"/>
          <a:ext cx="7543796" cy="2381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1495425</xdr:colOff>
      <xdr:row>0</xdr:row>
      <xdr:rowOff>0</xdr:rowOff>
    </xdr:from>
    <xdr:to>
      <xdr:col>8</xdr:col>
      <xdr:colOff>790571</xdr:colOff>
      <xdr:row>11</xdr:row>
      <xdr:rowOff>200025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0"/>
          <a:ext cx="7543796" cy="2381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0</xdr:rowOff>
    </xdr:from>
    <xdr:to>
      <xdr:col>13</xdr:col>
      <xdr:colOff>647696</xdr:colOff>
      <xdr:row>11</xdr:row>
      <xdr:rowOff>200025</xdr:rowOff>
    </xdr:to>
    <xdr:pic>
      <xdr:nvPicPr>
        <xdr:cNvPr id="4" name="Imag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7543796" cy="2381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522431</xdr:colOff>
      <xdr:row>0</xdr:row>
      <xdr:rowOff>1</xdr:rowOff>
    </xdr:from>
    <xdr:to>
      <xdr:col>13</xdr:col>
      <xdr:colOff>646252</xdr:colOff>
      <xdr:row>11</xdr:row>
      <xdr:rowOff>200026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9381" y="1"/>
          <a:ext cx="7543796" cy="2381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aume.cabrera/Downloads/Fichier%20&#224;%20vendre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arametre"/>
      <sheetName val="Suivi des paris"/>
      <sheetName val="Calculatrice"/>
      <sheetName val="Statistiques"/>
      <sheetName val="Recap"/>
      <sheetName val="Suivi tipster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nvestirparissportifs.com/regle-n4-pas-de-pari-sur-son-equipe-joueu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2" enableFormatConditionsCalculation="0"/>
  <dimension ref="A1:O32"/>
  <sheetViews>
    <sheetView tabSelected="1" workbookViewId="0">
      <pane ySplit="13" topLeftCell="A16" activePane="bottomLeft" state="frozen"/>
      <selection activeCell="E22" sqref="E22"/>
      <selection pane="bottomLeft" activeCell="E22" sqref="E22"/>
    </sheetView>
  </sheetViews>
  <sheetFormatPr baseColWidth="10" defaultRowHeight="15" x14ac:dyDescent="0.25"/>
  <cols>
    <col min="1" max="1" width="11.42578125" customWidth="1"/>
    <col min="3" max="3" width="16.42578125" bestFit="1" customWidth="1"/>
    <col min="5" max="5" width="11.85546875" bestFit="1" customWidth="1"/>
    <col min="6" max="6" width="16.28515625" bestFit="1" customWidth="1"/>
    <col min="7" max="8" width="13" bestFit="1" customWidth="1"/>
    <col min="9" max="9" width="11.140625" bestFit="1" customWidth="1"/>
    <col min="11" max="11" width="11.42578125" customWidth="1"/>
    <col min="12" max="12" width="24.140625" bestFit="1" customWidth="1"/>
  </cols>
  <sheetData>
    <row r="1" spans="1:15" ht="21.7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x14ac:dyDescent="0.2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</row>
    <row r="3" spans="1:15" x14ac:dyDescent="0.2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1:15" x14ac:dyDescent="0.2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5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x14ac:dyDescent="0.2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x14ac:dyDescent="0.2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x14ac:dyDescent="0.2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x14ac:dyDescent="0.2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6.5" customHeigh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15" s="74" customFormat="1" ht="21" x14ac:dyDescent="0.35">
      <c r="A13" s="85" t="s">
        <v>94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7"/>
    </row>
    <row r="14" spans="1:15" ht="15.95" thickBot="1" x14ac:dyDescent="0.25"/>
    <row r="15" spans="1:15" ht="30" customHeight="1" thickBot="1" x14ac:dyDescent="0.3">
      <c r="A15" s="18" t="s">
        <v>86</v>
      </c>
      <c r="C15" s="18" t="s">
        <v>10</v>
      </c>
      <c r="D15" s="19"/>
      <c r="E15" s="18" t="s">
        <v>24</v>
      </c>
      <c r="F15" s="18" t="s">
        <v>23</v>
      </c>
      <c r="G15" s="18" t="s">
        <v>68</v>
      </c>
      <c r="H15" s="18" t="s">
        <v>69</v>
      </c>
      <c r="I15" s="19"/>
      <c r="J15" s="18" t="s">
        <v>38</v>
      </c>
      <c r="K15" s="19"/>
      <c r="L15" s="18" t="s">
        <v>45</v>
      </c>
      <c r="M15" s="19"/>
      <c r="N15" s="18" t="s">
        <v>3</v>
      </c>
      <c r="O15" s="18" t="s">
        <v>2</v>
      </c>
    </row>
    <row r="16" spans="1:15" x14ac:dyDescent="0.25">
      <c r="A16" s="1" t="s">
        <v>99</v>
      </c>
      <c r="C16" s="1" t="s">
        <v>5</v>
      </c>
      <c r="E16" s="1" t="s">
        <v>25</v>
      </c>
      <c r="F16" s="4">
        <v>10</v>
      </c>
      <c r="G16" s="4"/>
      <c r="H16" s="4">
        <f>F16+G16</f>
        <v>10</v>
      </c>
      <c r="J16" s="1" t="s">
        <v>39</v>
      </c>
      <c r="L16" s="1" t="s">
        <v>46</v>
      </c>
      <c r="N16" s="1" t="s">
        <v>56</v>
      </c>
      <c r="O16" s="68">
        <v>2.5000000000000001E-3</v>
      </c>
    </row>
    <row r="17" spans="1:15" x14ac:dyDescent="0.2">
      <c r="A17" s="2"/>
      <c r="C17" s="2" t="s">
        <v>8</v>
      </c>
      <c r="E17" s="2" t="s">
        <v>26</v>
      </c>
      <c r="F17" s="5">
        <v>20</v>
      </c>
      <c r="G17" s="5"/>
      <c r="H17" s="5">
        <f>F17+G17</f>
        <v>20</v>
      </c>
      <c r="J17" s="2" t="s">
        <v>40</v>
      </c>
      <c r="L17" s="2" t="s">
        <v>47</v>
      </c>
      <c r="N17" s="2" t="s">
        <v>57</v>
      </c>
      <c r="O17" s="69">
        <v>5.0000000000000001E-3</v>
      </c>
    </row>
    <row r="18" spans="1:15" x14ac:dyDescent="0.25">
      <c r="A18" s="2"/>
      <c r="C18" s="2" t="s">
        <v>7</v>
      </c>
      <c r="E18" s="2" t="s">
        <v>27</v>
      </c>
      <c r="F18" s="5">
        <v>10</v>
      </c>
      <c r="G18" s="5"/>
      <c r="H18" s="5">
        <f t="shared" ref="H18:H30" si="0">F18+G18</f>
        <v>10</v>
      </c>
      <c r="J18" s="2" t="s">
        <v>9</v>
      </c>
      <c r="L18" s="2" t="s">
        <v>48</v>
      </c>
      <c r="N18" s="2" t="s">
        <v>58</v>
      </c>
      <c r="O18" s="69">
        <v>7.4999999999999997E-3</v>
      </c>
    </row>
    <row r="19" spans="1:15" ht="15.75" thickBot="1" x14ac:dyDescent="0.3">
      <c r="A19" s="2"/>
      <c r="C19" s="2" t="s">
        <v>12</v>
      </c>
      <c r="E19" s="2" t="s">
        <v>28</v>
      </c>
      <c r="F19" s="5">
        <v>20</v>
      </c>
      <c r="G19" s="5"/>
      <c r="H19" s="5">
        <f t="shared" si="0"/>
        <v>20</v>
      </c>
      <c r="J19" s="3" t="s">
        <v>41</v>
      </c>
      <c r="L19" s="2" t="s">
        <v>49</v>
      </c>
      <c r="N19" s="2" t="s">
        <v>59</v>
      </c>
      <c r="O19" s="69">
        <v>0.01</v>
      </c>
    </row>
    <row r="20" spans="1:15" ht="15.95" thickBot="1" x14ac:dyDescent="0.25">
      <c r="A20" s="2"/>
      <c r="C20" s="2" t="s">
        <v>13</v>
      </c>
      <c r="E20" s="2" t="s">
        <v>29</v>
      </c>
      <c r="F20" s="5">
        <v>10</v>
      </c>
      <c r="G20" s="5"/>
      <c r="H20" s="5">
        <f t="shared" si="0"/>
        <v>10</v>
      </c>
      <c r="L20" s="2" t="s">
        <v>50</v>
      </c>
      <c r="N20" s="2" t="s">
        <v>60</v>
      </c>
      <c r="O20" s="69">
        <v>1.2500000000000001E-2</v>
      </c>
    </row>
    <row r="21" spans="1:15" ht="15" customHeight="1" x14ac:dyDescent="0.25">
      <c r="A21" s="2"/>
      <c r="C21" s="2" t="s">
        <v>11</v>
      </c>
      <c r="E21" s="2" t="s">
        <v>30</v>
      </c>
      <c r="F21" s="5">
        <v>20</v>
      </c>
      <c r="G21" s="5"/>
      <c r="H21" s="5">
        <f t="shared" si="0"/>
        <v>20</v>
      </c>
      <c r="J21" s="82" t="s">
        <v>90</v>
      </c>
      <c r="L21" s="2" t="s">
        <v>51</v>
      </c>
      <c r="N21" s="2" t="s">
        <v>61</v>
      </c>
      <c r="O21" s="69">
        <v>1.4999999999999999E-2</v>
      </c>
    </row>
    <row r="22" spans="1:15" x14ac:dyDescent="0.25">
      <c r="A22" s="2"/>
      <c r="C22" s="2" t="s">
        <v>14</v>
      </c>
      <c r="E22" s="2" t="s">
        <v>31</v>
      </c>
      <c r="F22" s="5">
        <v>10</v>
      </c>
      <c r="G22" s="5"/>
      <c r="H22" s="5">
        <f t="shared" si="0"/>
        <v>10</v>
      </c>
      <c r="J22" s="83"/>
      <c r="L22" s="2" t="s">
        <v>52</v>
      </c>
      <c r="N22" s="2" t="s">
        <v>62</v>
      </c>
      <c r="O22" s="69">
        <v>1.7500000000000002E-2</v>
      </c>
    </row>
    <row r="23" spans="1:15" ht="15.75" thickBot="1" x14ac:dyDescent="0.3">
      <c r="A23" s="2"/>
      <c r="C23" s="2" t="s">
        <v>15</v>
      </c>
      <c r="E23" s="2"/>
      <c r="F23" s="5"/>
      <c r="G23" s="5"/>
      <c r="H23" s="5">
        <f t="shared" si="0"/>
        <v>0</v>
      </c>
      <c r="J23" s="84"/>
      <c r="L23" s="2" t="s">
        <v>6</v>
      </c>
      <c r="N23" s="2" t="s">
        <v>63</v>
      </c>
      <c r="O23" s="69">
        <v>0.02</v>
      </c>
    </row>
    <row r="24" spans="1:15" x14ac:dyDescent="0.2">
      <c r="A24" s="2"/>
      <c r="C24" s="2" t="s">
        <v>16</v>
      </c>
      <c r="E24" s="2"/>
      <c r="F24" s="5"/>
      <c r="G24" s="5"/>
      <c r="H24" s="5">
        <f t="shared" si="0"/>
        <v>0</v>
      </c>
      <c r="J24" s="1" t="s">
        <v>96</v>
      </c>
      <c r="L24" s="2" t="s">
        <v>53</v>
      </c>
      <c r="N24" s="2" t="s">
        <v>64</v>
      </c>
      <c r="O24" s="69">
        <v>2.2499999999999999E-2</v>
      </c>
    </row>
    <row r="25" spans="1:15" ht="15.75" thickBot="1" x14ac:dyDescent="0.3">
      <c r="A25" s="2"/>
      <c r="C25" s="2" t="s">
        <v>17</v>
      </c>
      <c r="E25" s="2"/>
      <c r="F25" s="5"/>
      <c r="G25" s="5"/>
      <c r="H25" s="5">
        <f t="shared" si="0"/>
        <v>0</v>
      </c>
      <c r="J25" s="2" t="s">
        <v>97</v>
      </c>
      <c r="L25" s="2" t="s">
        <v>54</v>
      </c>
      <c r="N25" s="3" t="s">
        <v>65</v>
      </c>
      <c r="O25" s="70">
        <v>2.5000000000000001E-2</v>
      </c>
    </row>
    <row r="26" spans="1:15" x14ac:dyDescent="0.25">
      <c r="A26" s="2"/>
      <c r="C26" s="2" t="s">
        <v>18</v>
      </c>
      <c r="E26" s="2"/>
      <c r="F26" s="5"/>
      <c r="G26" s="5"/>
      <c r="H26" s="5">
        <f t="shared" si="0"/>
        <v>0</v>
      </c>
      <c r="J26" s="2" t="s">
        <v>98</v>
      </c>
      <c r="L26" s="2" t="s">
        <v>21</v>
      </c>
    </row>
    <row r="27" spans="1:15" ht="15.95" thickBot="1" x14ac:dyDescent="0.25">
      <c r="A27" s="2"/>
      <c r="C27" s="2" t="s">
        <v>19</v>
      </c>
      <c r="E27" s="2"/>
      <c r="F27" s="5"/>
      <c r="G27" s="5"/>
      <c r="H27" s="5">
        <f t="shared" si="0"/>
        <v>0</v>
      </c>
      <c r="J27" s="3"/>
      <c r="L27" s="3" t="s">
        <v>55</v>
      </c>
    </row>
    <row r="28" spans="1:15" x14ac:dyDescent="0.2">
      <c r="A28" s="2"/>
      <c r="C28" s="2" t="s">
        <v>20</v>
      </c>
      <c r="E28" s="2"/>
      <c r="F28" s="5"/>
      <c r="G28" s="5"/>
      <c r="H28" s="5">
        <f t="shared" si="0"/>
        <v>0</v>
      </c>
    </row>
    <row r="29" spans="1:15" x14ac:dyDescent="0.2">
      <c r="A29" s="2"/>
      <c r="C29" s="2" t="s">
        <v>22</v>
      </c>
      <c r="E29" s="2"/>
      <c r="F29" s="5"/>
      <c r="G29" s="5"/>
      <c r="H29" s="5">
        <f t="shared" si="0"/>
        <v>0</v>
      </c>
    </row>
    <row r="30" spans="1:15" ht="15.75" thickBot="1" x14ac:dyDescent="0.3">
      <c r="A30" s="3"/>
      <c r="C30" s="3" t="s">
        <v>21</v>
      </c>
      <c r="E30" s="3"/>
      <c r="F30" s="6"/>
      <c r="G30" s="6"/>
      <c r="H30" s="6">
        <f t="shared" si="0"/>
        <v>0</v>
      </c>
    </row>
    <row r="31" spans="1:15" ht="15.95" thickBot="1" x14ac:dyDescent="0.25"/>
    <row r="32" spans="1:15" ht="15.95" thickBot="1" x14ac:dyDescent="0.25">
      <c r="E32" s="8" t="s">
        <v>32</v>
      </c>
      <c r="F32" s="7">
        <f>SUM(F16:F30)</f>
        <v>100</v>
      </c>
      <c r="G32" s="7">
        <f>SUM(G16:G30)</f>
        <v>0</v>
      </c>
      <c r="H32" s="7">
        <f>SUM(H16:H30)</f>
        <v>100</v>
      </c>
    </row>
  </sheetData>
  <mergeCells count="2">
    <mergeCell ref="J21:J23"/>
    <mergeCell ref="A13:O1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3" enableFormatConditionsCalculation="0"/>
  <dimension ref="A1:P121"/>
  <sheetViews>
    <sheetView tabSelected="1" workbookViewId="0">
      <pane ySplit="13" topLeftCell="A14" activePane="bottomLeft" state="frozen"/>
      <selection pane="bottomLeft" activeCell="E22" sqref="E22"/>
    </sheetView>
  </sheetViews>
  <sheetFormatPr baseColWidth="10" defaultColWidth="10.85546875" defaultRowHeight="15" x14ac:dyDescent="0.25"/>
  <cols>
    <col min="1" max="1" width="6.7109375" style="77" bestFit="1" customWidth="1"/>
    <col min="2" max="2" width="10.85546875" style="77"/>
    <col min="3" max="3" width="45.85546875" style="77" customWidth="1"/>
    <col min="4" max="4" width="10.85546875" style="77"/>
    <col min="5" max="5" width="15.42578125" style="77" bestFit="1" customWidth="1"/>
    <col min="6" max="6" width="22.7109375" style="77" bestFit="1" customWidth="1"/>
    <col min="7" max="7" width="13" style="77" bestFit="1" customWidth="1"/>
    <col min="8" max="8" width="10.85546875" style="77"/>
    <col min="9" max="9" width="9.42578125" style="77" customWidth="1"/>
    <col min="10" max="10" width="9.85546875" style="77" customWidth="1"/>
    <col min="11" max="11" width="7" style="77" customWidth="1"/>
    <col min="12" max="12" width="11.140625" style="77" bestFit="1" customWidth="1"/>
    <col min="13" max="13" width="11.42578125" style="77" customWidth="1"/>
    <col min="14" max="16384" width="10.85546875" style="77"/>
  </cols>
  <sheetData>
    <row r="1" spans="1:16" ht="21.75" customHeight="1" x14ac:dyDescent="0.2">
      <c r="A1" s="51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6" x14ac:dyDescent="0.2">
      <c r="A2" s="52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6" x14ac:dyDescent="0.2">
      <c r="A3" s="5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16" x14ac:dyDescent="0.2">
      <c r="A4" s="5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6" x14ac:dyDescent="0.2">
      <c r="A5" s="52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</row>
    <row r="6" spans="1:16" x14ac:dyDescent="0.2">
      <c r="A6" s="52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</row>
    <row r="7" spans="1:16" x14ac:dyDescent="0.2">
      <c r="A7" s="52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</row>
    <row r="8" spans="1:16" x14ac:dyDescent="0.2">
      <c r="A8" s="52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1:16" x14ac:dyDescent="0.2">
      <c r="A9" s="52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</row>
    <row r="10" spans="1:16" x14ac:dyDescent="0.2">
      <c r="A10" s="52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</row>
    <row r="11" spans="1:16" x14ac:dyDescent="0.2">
      <c r="A11" s="52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9"/>
    </row>
    <row r="12" spans="1:16" ht="16.5" customHeight="1" x14ac:dyDescent="0.2">
      <c r="A12" s="53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</row>
    <row r="13" spans="1:16" ht="21" x14ac:dyDescent="0.25">
      <c r="A13" s="85" t="s">
        <v>92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</row>
    <row r="15" spans="1:16" ht="18.95" x14ac:dyDescent="0.25">
      <c r="A15" s="88" t="str">
        <f>IF(Parametre!J24="","",CONCATENATE("Règle n°4 : N'investissez pas sur ",Parametre!J24," ",Parametre!J25," ",Parametre!J26," ",Parametre!J27))</f>
        <v xml:space="preserve">Règle n°4 : N'investissez pas sur X Y Z 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1:16" ht="15.95" thickBot="1" x14ac:dyDescent="0.25"/>
    <row r="17" spans="1:14" ht="45.75" thickBot="1" x14ac:dyDescent="0.3">
      <c r="A17" s="56" t="s">
        <v>33</v>
      </c>
      <c r="B17" s="56" t="s">
        <v>4</v>
      </c>
      <c r="C17" s="56" t="s">
        <v>34</v>
      </c>
      <c r="D17" s="56" t="s">
        <v>0</v>
      </c>
      <c r="E17" s="56" t="s">
        <v>35</v>
      </c>
      <c r="F17" s="56" t="s">
        <v>36</v>
      </c>
      <c r="G17" s="56" t="s">
        <v>37</v>
      </c>
      <c r="H17" s="56" t="s">
        <v>43</v>
      </c>
      <c r="I17" s="56" t="s">
        <v>3</v>
      </c>
      <c r="J17" s="57" t="s">
        <v>66</v>
      </c>
      <c r="K17" s="57" t="s">
        <v>67</v>
      </c>
      <c r="L17" s="56" t="s">
        <v>1</v>
      </c>
      <c r="M17" s="56" t="s">
        <v>42</v>
      </c>
      <c r="N17" s="57" t="s">
        <v>44</v>
      </c>
    </row>
    <row r="18" spans="1:14" x14ac:dyDescent="0.2">
      <c r="A18" s="58">
        <v>1</v>
      </c>
      <c r="B18" s="59"/>
      <c r="C18" s="60"/>
      <c r="D18" s="60"/>
      <c r="E18" s="60"/>
      <c r="F18" s="60"/>
      <c r="G18" s="60"/>
      <c r="H18" s="60"/>
      <c r="I18" s="60"/>
      <c r="J18" s="54" t="str">
        <f>IF(I18="","",IF(I18="1/10",Parametre!$O$16*Parametre!$F$32,IF(I18="2/10",Parametre!$O$17*Parametre!$F$32,IF(I18="3/10",Parametre!$O$18*Parametre!$F$32,IF('Suivi des paris'!I18="4/10",Parametre!$O$19*Parametre!$F$32,IF('Suivi des paris'!I18="5/10",Parametre!$O$20*Parametre!$F$32,IF('Suivi des paris'!I18="6/10",Parametre!$O$21*Parametre!$F$32,IF(I18="7/10",Parametre!$O$22*Parametre!$F$32,IF('Suivi des paris'!I18="8/10",Parametre!O23*Parametre!$F$32,IF('Suivi des paris'!I18="9/10",Parametre!$O$24*Parametre!$F$32,IF('Suivi des paris'!I18="10/10",Parametre!$O$25*Parametre!$F$32)))))))))))</f>
        <v/>
      </c>
      <c r="K18" s="60"/>
      <c r="L18" s="60"/>
      <c r="M18" s="54" t="str">
        <f t="shared" ref="M18:M82" si="0">IF(L18="","",IF(L18="Gagné",K18*G18-K18,IF(L18="Perdu",-K18,IF(L18="Annulé",0,IF(L18="Remboursé",0)))))</f>
        <v/>
      </c>
      <c r="N18" s="54" t="str">
        <f>IF(L18="","",Parametre!$H$32+M18)</f>
        <v/>
      </c>
    </row>
    <row r="19" spans="1:14" x14ac:dyDescent="0.2">
      <c r="A19" s="58">
        <f>A18+1</f>
        <v>2</v>
      </c>
      <c r="B19" s="59"/>
      <c r="C19" s="60"/>
      <c r="D19" s="60"/>
      <c r="E19" s="60"/>
      <c r="F19" s="60"/>
      <c r="G19" s="60"/>
      <c r="H19" s="60"/>
      <c r="I19" s="60"/>
      <c r="J19" s="54" t="str">
        <f>IF(I19="","",IF(I19="1/10",Parametre!$O$16*Parametre!$F$32,IF(I19="2/10",Parametre!$O$17*Parametre!$F$32,IF(I19="3/10",Parametre!$O$18*Parametre!$F$32,IF('Suivi des paris'!I19="4/10",Parametre!$O$19*Parametre!$F$32,IF('Suivi des paris'!I19="5/10",Parametre!$O$20*Parametre!$F$32,IF('Suivi des paris'!I19="6/10",Parametre!$O$21*Parametre!$F$32,IF(I19="7/10",Parametre!$O$22*Parametre!$F$32,IF('Suivi des paris'!I19="8/10",Parametre!O24*Parametre!$F$32,IF('Suivi des paris'!I19="9/10",Parametre!$O$24*Parametre!$F$32,IF('Suivi des paris'!I19="10/10",Parametre!$O$25*Parametre!$F$32)))))))))))</f>
        <v/>
      </c>
      <c r="K19" s="60"/>
      <c r="L19" s="60"/>
      <c r="M19" s="54" t="str">
        <f t="shared" si="0"/>
        <v/>
      </c>
      <c r="N19" s="54" t="str">
        <f>IF(L19="","",N18+M19)</f>
        <v/>
      </c>
    </row>
    <row r="20" spans="1:14" x14ac:dyDescent="0.2">
      <c r="A20" s="58">
        <f t="shared" ref="A20:A83" si="1">A19+1</f>
        <v>3</v>
      </c>
      <c r="B20" s="59"/>
      <c r="C20" s="60"/>
      <c r="D20" s="60"/>
      <c r="E20" s="60"/>
      <c r="F20" s="60"/>
      <c r="G20" s="60"/>
      <c r="H20" s="60"/>
      <c r="I20" s="60"/>
      <c r="J20" s="54" t="str">
        <f>IF(I20="","",IF(I20="1/10",Parametre!$O$16*Parametre!$F$32,IF(I20="2/10",Parametre!$O$17*Parametre!$F$32,IF(I20="3/10",Parametre!$O$18*Parametre!$F$32,IF('Suivi des paris'!I20="4/10",Parametre!$O$19*Parametre!$F$32,IF('Suivi des paris'!I20="5/10",Parametre!$O$20*Parametre!$F$32,IF('Suivi des paris'!I20="6/10",Parametre!$O$21*Parametre!$F$32,IF(I20="7/10",Parametre!$O$22*Parametre!$F$32,IF('Suivi des paris'!I20="8/10",Parametre!O25*Parametre!$F$32,IF('Suivi des paris'!I20="9/10",Parametre!$O$24*Parametre!$F$32,IF('Suivi des paris'!I20="10/10",Parametre!$O$25*Parametre!$F$32)))))))))))</f>
        <v/>
      </c>
      <c r="K20" s="60"/>
      <c r="L20" s="60"/>
      <c r="M20" s="54" t="str">
        <f t="shared" si="0"/>
        <v/>
      </c>
      <c r="N20" s="54" t="str">
        <f t="shared" ref="N20:N83" si="2">IF(L20="","",N19+M20)</f>
        <v/>
      </c>
    </row>
    <row r="21" spans="1:14" x14ac:dyDescent="0.2">
      <c r="A21" s="58">
        <f t="shared" si="1"/>
        <v>4</v>
      </c>
      <c r="B21" s="59"/>
      <c r="C21" s="60"/>
      <c r="D21" s="60"/>
      <c r="E21" s="60"/>
      <c r="F21" s="60"/>
      <c r="G21" s="60"/>
      <c r="H21" s="60"/>
      <c r="I21" s="60"/>
      <c r="J21" s="54" t="str">
        <f>IF(I21="","",IF(I21="1/10",Parametre!$O$16*Parametre!$F$32,IF(I21="2/10",Parametre!$O$17*Parametre!$F$32,IF(I21="3/10",Parametre!$O$18*Parametre!$F$32,IF('Suivi des paris'!I21="4/10",Parametre!$O$19*Parametre!$F$32,IF('Suivi des paris'!I21="5/10",Parametre!$O$20*Parametre!$F$32,IF('Suivi des paris'!I21="6/10",Parametre!$O$21*Parametre!$F$32,IF(I21="7/10",Parametre!$O$22*Parametre!$F$32,IF('Suivi des paris'!I21="8/10",Parametre!O26*Parametre!$F$32,IF('Suivi des paris'!I21="9/10",Parametre!$O$24*Parametre!$F$32,IF('Suivi des paris'!I21="10/10",Parametre!$O$25*Parametre!$F$32)))))))))))</f>
        <v/>
      </c>
      <c r="K21" s="60"/>
      <c r="L21" s="60"/>
      <c r="M21" s="54" t="str">
        <f t="shared" si="0"/>
        <v/>
      </c>
      <c r="N21" s="54" t="str">
        <f t="shared" si="2"/>
        <v/>
      </c>
    </row>
    <row r="22" spans="1:14" x14ac:dyDescent="0.2">
      <c r="A22" s="58">
        <f t="shared" si="1"/>
        <v>5</v>
      </c>
      <c r="B22" s="59"/>
      <c r="C22" s="60"/>
      <c r="D22" s="60"/>
      <c r="E22" s="60"/>
      <c r="F22" s="60"/>
      <c r="G22" s="60"/>
      <c r="H22" s="60"/>
      <c r="I22" s="60"/>
      <c r="J22" s="54" t="str">
        <f>IF(I22="","",IF(I22="1/10",Parametre!$O$16*Parametre!$F$32,IF(I22="2/10",Parametre!$O$17*Parametre!$F$32,IF(I22="3/10",Parametre!$O$18*Parametre!$F$32,IF('Suivi des paris'!I22="4/10",Parametre!$O$19*Parametre!$F$32,IF('Suivi des paris'!I22="5/10",Parametre!$O$20*Parametre!$F$32,IF('Suivi des paris'!I22="6/10",Parametre!$O$21*Parametre!$F$32,IF(I22="7/10",Parametre!$O$22*Parametre!$F$32,IF('Suivi des paris'!I22="8/10",Parametre!O27*Parametre!$F$32,IF('Suivi des paris'!I22="9/10",Parametre!$O$24*Parametre!$F$32,IF('Suivi des paris'!I22="10/10",Parametre!$O$25*Parametre!$F$32)))))))))))</f>
        <v/>
      </c>
      <c r="K22" s="60"/>
      <c r="L22" s="60"/>
      <c r="M22" s="54" t="str">
        <f t="shared" si="0"/>
        <v/>
      </c>
      <c r="N22" s="54" t="str">
        <f t="shared" si="2"/>
        <v/>
      </c>
    </row>
    <row r="23" spans="1:14" x14ac:dyDescent="0.2">
      <c r="A23" s="58">
        <f t="shared" si="1"/>
        <v>6</v>
      </c>
      <c r="B23" s="59"/>
      <c r="C23" s="60"/>
      <c r="D23" s="60"/>
      <c r="E23" s="60"/>
      <c r="F23" s="60"/>
      <c r="G23" s="60"/>
      <c r="H23" s="60"/>
      <c r="I23" s="60"/>
      <c r="J23" s="54" t="str">
        <f>IF(I23="","",IF(I23="1/10",Parametre!$O$16*Parametre!$F$32,IF(I23="2/10",Parametre!$O$17*Parametre!$F$32,IF(I23="3/10",Parametre!$O$18*Parametre!$F$32,IF('Suivi des paris'!I23="4/10",Parametre!$O$19*Parametre!$F$32,IF('Suivi des paris'!I23="5/10",Parametre!$O$20*Parametre!$F$32,IF('Suivi des paris'!I23="6/10",Parametre!$O$21*Parametre!$F$32,IF(I23="7/10",Parametre!$O$22*Parametre!$F$32,IF('Suivi des paris'!I23="8/10",Parametre!O28*Parametre!$F$32,IF('Suivi des paris'!I23="9/10",Parametre!$O$24*Parametre!$F$32,IF('Suivi des paris'!I23="10/10",Parametre!$O$25*Parametre!$F$32)))))))))))</f>
        <v/>
      </c>
      <c r="K23" s="60"/>
      <c r="L23" s="60"/>
      <c r="M23" s="54" t="str">
        <f t="shared" si="0"/>
        <v/>
      </c>
      <c r="N23" s="54" t="str">
        <f t="shared" si="2"/>
        <v/>
      </c>
    </row>
    <row r="24" spans="1:14" x14ac:dyDescent="0.2">
      <c r="A24" s="58">
        <f t="shared" si="1"/>
        <v>7</v>
      </c>
      <c r="B24" s="59"/>
      <c r="C24" s="60"/>
      <c r="D24" s="60"/>
      <c r="E24" s="60"/>
      <c r="F24" s="60"/>
      <c r="G24" s="60"/>
      <c r="H24" s="60"/>
      <c r="I24" s="60"/>
      <c r="J24" s="54" t="str">
        <f>IF(I24="","",IF(I24="1/10",Parametre!$O$16*Parametre!$F$32,IF(I24="2/10",Parametre!$O$17*Parametre!$F$32,IF(I24="3/10",Parametre!$O$18*Parametre!$F$32,IF('Suivi des paris'!I24="4/10",Parametre!$O$19*Parametre!$F$32,IF('Suivi des paris'!I24="5/10",Parametre!$O$20*Parametre!$F$32,IF('Suivi des paris'!I24="6/10",Parametre!$O$21*Parametre!$F$32,IF(I24="7/10",Parametre!$O$22*Parametre!$F$32,IF('Suivi des paris'!I24="8/10",Parametre!O29*Parametre!$F$32,IF('Suivi des paris'!I24="9/10",Parametre!$O$24*Parametre!$F$32,IF('Suivi des paris'!I24="10/10",Parametre!$O$25*Parametre!$F$32)))))))))))</f>
        <v/>
      </c>
      <c r="K24" s="60"/>
      <c r="L24" s="60"/>
      <c r="M24" s="54" t="str">
        <f t="shared" si="0"/>
        <v/>
      </c>
      <c r="N24" s="54" t="str">
        <f t="shared" si="2"/>
        <v/>
      </c>
    </row>
    <row r="25" spans="1:14" x14ac:dyDescent="0.2">
      <c r="A25" s="58">
        <f t="shared" si="1"/>
        <v>8</v>
      </c>
      <c r="B25" s="59"/>
      <c r="C25" s="60"/>
      <c r="D25" s="60"/>
      <c r="E25" s="60"/>
      <c r="F25" s="60"/>
      <c r="G25" s="60"/>
      <c r="H25" s="60"/>
      <c r="I25" s="60"/>
      <c r="J25" s="54" t="str">
        <f>IF(I25="","",IF(I25="1/10",Parametre!$O$16*Parametre!$F$32,IF(I25="2/10",Parametre!$O$17*Parametre!$F$32,IF(I25="3/10",Parametre!$O$18*Parametre!$F$32,IF('Suivi des paris'!I25="4/10",Parametre!$O$19*Parametre!$F$32,IF('Suivi des paris'!I25="5/10",Parametre!$O$20*Parametre!$F$32,IF('Suivi des paris'!I25="6/10",Parametre!$O$21*Parametre!$F$32,IF(I25="7/10",Parametre!$O$22*Parametre!$F$32,IF('Suivi des paris'!I25="8/10",Parametre!O30*Parametre!$F$32,IF('Suivi des paris'!I25="9/10",Parametre!$O$24*Parametre!$F$32,IF('Suivi des paris'!I25="10/10",Parametre!$O$25*Parametre!$F$32)))))))))))</f>
        <v/>
      </c>
      <c r="K25" s="60"/>
      <c r="L25" s="60"/>
      <c r="M25" s="54" t="str">
        <f t="shared" si="0"/>
        <v/>
      </c>
      <c r="N25" s="54" t="str">
        <f t="shared" si="2"/>
        <v/>
      </c>
    </row>
    <row r="26" spans="1:14" x14ac:dyDescent="0.2">
      <c r="A26" s="58">
        <f t="shared" si="1"/>
        <v>9</v>
      </c>
      <c r="B26" s="59"/>
      <c r="C26" s="60"/>
      <c r="D26" s="60"/>
      <c r="E26" s="60"/>
      <c r="F26" s="60"/>
      <c r="G26" s="60"/>
      <c r="H26" s="60"/>
      <c r="I26" s="60"/>
      <c r="J26" s="54" t="str">
        <f>IF(I26="","",IF(I26="1/10",Parametre!$O$16*Parametre!$F$32,IF(I26="2/10",Parametre!$O$17*Parametre!$F$32,IF(I26="3/10",Parametre!$O$18*Parametre!$F$32,IF('Suivi des paris'!I26="4/10",Parametre!$O$19*Parametre!$F$32,IF('Suivi des paris'!I26="5/10",Parametre!$O$20*Parametre!$F$32,IF('Suivi des paris'!I26="6/10",Parametre!$O$21*Parametre!$F$32,IF(I26="7/10",Parametre!$O$22*Parametre!$F$32,IF('Suivi des paris'!I26="8/10",Parametre!O31*Parametre!$F$32,IF('Suivi des paris'!I26="9/10",Parametre!$O$24*Parametre!$F$32,IF('Suivi des paris'!I26="10/10",Parametre!$O$25*Parametre!$F$32)))))))))))</f>
        <v/>
      </c>
      <c r="K26" s="60"/>
      <c r="L26" s="60"/>
      <c r="M26" s="54" t="str">
        <f t="shared" si="0"/>
        <v/>
      </c>
      <c r="N26" s="54" t="str">
        <f t="shared" si="2"/>
        <v/>
      </c>
    </row>
    <row r="27" spans="1:14" x14ac:dyDescent="0.2">
      <c r="A27" s="58">
        <f t="shared" si="1"/>
        <v>10</v>
      </c>
      <c r="B27" s="59"/>
      <c r="C27" s="60"/>
      <c r="D27" s="60"/>
      <c r="E27" s="60"/>
      <c r="F27" s="60"/>
      <c r="G27" s="60"/>
      <c r="H27" s="60"/>
      <c r="I27" s="60"/>
      <c r="J27" s="54" t="str">
        <f>IF(I27="","",IF(I27="1/10",Parametre!$O$16*Parametre!$F$32,IF(I27="2/10",Parametre!$O$17*Parametre!$F$32,IF(I27="3/10",Parametre!$O$18*Parametre!$F$32,IF('Suivi des paris'!I27="4/10",Parametre!$O$19*Parametre!$F$32,IF('Suivi des paris'!I27="5/10",Parametre!$O$20*Parametre!$F$32,IF('Suivi des paris'!I27="6/10",Parametre!$O$21*Parametre!$F$32,IF(I27="7/10",Parametre!$O$22*Parametre!$F$32,IF('Suivi des paris'!I27="8/10",Parametre!O32*Parametre!$F$32,IF('Suivi des paris'!I27="9/10",Parametre!$O$24*Parametre!$F$32,IF('Suivi des paris'!I27="10/10",Parametre!$O$25*Parametre!$F$32)))))))))))</f>
        <v/>
      </c>
      <c r="K27" s="60"/>
      <c r="L27" s="60"/>
      <c r="M27" s="54" t="str">
        <f t="shared" si="0"/>
        <v/>
      </c>
      <c r="N27" s="54" t="str">
        <f t="shared" si="2"/>
        <v/>
      </c>
    </row>
    <row r="28" spans="1:14" x14ac:dyDescent="0.2">
      <c r="A28" s="58">
        <f t="shared" si="1"/>
        <v>11</v>
      </c>
      <c r="B28" s="59"/>
      <c r="C28" s="60"/>
      <c r="D28" s="60"/>
      <c r="E28" s="60"/>
      <c r="F28" s="60"/>
      <c r="G28" s="60"/>
      <c r="H28" s="60"/>
      <c r="I28" s="60"/>
      <c r="J28" s="54" t="str">
        <f>IF(I28="","",IF(I28="1/10",Parametre!$O$16*Parametre!$F$32,IF(I28="2/10",Parametre!$O$17*Parametre!$F$32,IF(I28="3/10",Parametre!$O$18*Parametre!$F$32,IF('Suivi des paris'!I28="4/10",Parametre!$O$19*Parametre!$F$32,IF('Suivi des paris'!I28="5/10",Parametre!$O$20*Parametre!$F$32,IF('Suivi des paris'!I28="6/10",Parametre!$O$21*Parametre!$F$32,IF(I28="7/10",Parametre!$O$22*Parametre!$F$32,IF('Suivi des paris'!I28="8/10",Parametre!O33*Parametre!$F$32,IF('Suivi des paris'!I28="9/10",Parametre!$O$24*Parametre!$F$32,IF('Suivi des paris'!I28="10/10",Parametre!$O$25*Parametre!$F$32)))))))))))</f>
        <v/>
      </c>
      <c r="K28" s="60"/>
      <c r="L28" s="60"/>
      <c r="M28" s="54" t="str">
        <f t="shared" si="0"/>
        <v/>
      </c>
      <c r="N28" s="54" t="str">
        <f t="shared" si="2"/>
        <v/>
      </c>
    </row>
    <row r="29" spans="1:14" x14ac:dyDescent="0.2">
      <c r="A29" s="58">
        <f t="shared" si="1"/>
        <v>12</v>
      </c>
      <c r="B29" s="59"/>
      <c r="C29" s="60"/>
      <c r="D29" s="60"/>
      <c r="E29" s="60"/>
      <c r="F29" s="60"/>
      <c r="G29" s="60"/>
      <c r="H29" s="60"/>
      <c r="I29" s="60"/>
      <c r="J29" s="54" t="str">
        <f>IF(I29="","",IF(I29="1/10",Parametre!$O$16*Parametre!$F$32,IF(I29="2/10",Parametre!$O$17*Parametre!$F$32,IF(I29="3/10",Parametre!$O$18*Parametre!$F$32,IF('Suivi des paris'!I29="4/10",Parametre!$O$19*Parametre!$F$32,IF('Suivi des paris'!I29="5/10",Parametre!$O$20*Parametre!$F$32,IF('Suivi des paris'!I29="6/10",Parametre!$O$21*Parametre!$F$32,IF(I29="7/10",Parametre!$O$22*Parametre!$F$32,IF('Suivi des paris'!I29="8/10",Parametre!O34*Parametre!$F$32,IF('Suivi des paris'!I29="9/10",Parametre!$O$24*Parametre!$F$32,IF('Suivi des paris'!I29="10/10",Parametre!$O$25*Parametre!$F$32)))))))))))</f>
        <v/>
      </c>
      <c r="K29" s="60"/>
      <c r="L29" s="60"/>
      <c r="M29" s="54" t="str">
        <f t="shared" si="0"/>
        <v/>
      </c>
      <c r="N29" s="54" t="str">
        <f t="shared" si="2"/>
        <v/>
      </c>
    </row>
    <row r="30" spans="1:14" x14ac:dyDescent="0.2">
      <c r="A30" s="58">
        <f t="shared" si="1"/>
        <v>13</v>
      </c>
      <c r="B30" s="59"/>
      <c r="C30" s="60"/>
      <c r="D30" s="60"/>
      <c r="E30" s="60"/>
      <c r="F30" s="60"/>
      <c r="G30" s="60"/>
      <c r="H30" s="60"/>
      <c r="I30" s="60"/>
      <c r="J30" s="54" t="str">
        <f>IF(I30="","",IF(I30="1/10",Parametre!$O$16*Parametre!$F$32,IF(I30="2/10",Parametre!$O$17*Parametre!$F$32,IF(I30="3/10",Parametre!$O$18*Parametre!$F$32,IF('Suivi des paris'!I30="4/10",Parametre!$O$19*Parametre!$F$32,IF('Suivi des paris'!I30="5/10",Parametre!$O$20*Parametre!$F$32,IF('Suivi des paris'!I30="6/10",Parametre!$O$21*Parametre!$F$32,IF(I30="7/10",Parametre!$O$22*Parametre!$F$32,IF('Suivi des paris'!I30="8/10",Parametre!O35*Parametre!$F$32,IF('Suivi des paris'!I30="9/10",Parametre!$O$24*Parametre!$F$32,IF('Suivi des paris'!I30="10/10",Parametre!$O$25*Parametre!$F$32)))))))))))</f>
        <v/>
      </c>
      <c r="K30" s="60"/>
      <c r="L30" s="60"/>
      <c r="M30" s="54" t="str">
        <f t="shared" si="0"/>
        <v/>
      </c>
      <c r="N30" s="54" t="str">
        <f t="shared" si="2"/>
        <v/>
      </c>
    </row>
    <row r="31" spans="1:14" x14ac:dyDescent="0.2">
      <c r="A31" s="58">
        <f t="shared" si="1"/>
        <v>14</v>
      </c>
      <c r="B31" s="59"/>
      <c r="C31" s="60"/>
      <c r="D31" s="60"/>
      <c r="E31" s="60"/>
      <c r="F31" s="60"/>
      <c r="G31" s="60"/>
      <c r="H31" s="60"/>
      <c r="I31" s="60"/>
      <c r="J31" s="54" t="str">
        <f>IF(I31="","",IF(I31="1/10",Parametre!$O$16*Parametre!$F$32,IF(I31="2/10",Parametre!$O$17*Parametre!$F$32,IF(I31="3/10",Parametre!$O$18*Parametre!$F$32,IF('Suivi des paris'!I31="4/10",Parametre!$O$19*Parametre!$F$32,IF('Suivi des paris'!I31="5/10",Parametre!$O$20*Parametre!$F$32,IF('Suivi des paris'!I31="6/10",Parametre!$O$21*Parametre!$F$32,IF(I31="7/10",Parametre!$O$22*Parametre!$F$32,IF('Suivi des paris'!I31="8/10",Parametre!O36*Parametre!$F$32,IF('Suivi des paris'!I31="9/10",Parametre!$O$24*Parametre!$F$32,IF('Suivi des paris'!I31="10/10",Parametre!$O$25*Parametre!$F$32)))))))))))</f>
        <v/>
      </c>
      <c r="K31" s="60"/>
      <c r="L31" s="60"/>
      <c r="M31" s="54" t="str">
        <f t="shared" si="0"/>
        <v/>
      </c>
      <c r="N31" s="54" t="str">
        <f t="shared" si="2"/>
        <v/>
      </c>
    </row>
    <row r="32" spans="1:14" x14ac:dyDescent="0.2">
      <c r="A32" s="58">
        <f t="shared" si="1"/>
        <v>15</v>
      </c>
      <c r="B32" s="59"/>
      <c r="C32" s="60"/>
      <c r="D32" s="60"/>
      <c r="E32" s="60"/>
      <c r="F32" s="60"/>
      <c r="G32" s="60"/>
      <c r="H32" s="60"/>
      <c r="I32" s="60"/>
      <c r="J32" s="54" t="str">
        <f>IF(I32="","",IF(I32="1/10",Parametre!$O$16*Parametre!$F$32,IF(I32="2/10",Parametre!$O$17*Parametre!$F$32,IF(I32="3/10",Parametre!$O$18*Parametre!$F$32,IF('Suivi des paris'!I32="4/10",Parametre!$O$19*Parametre!$F$32,IF('Suivi des paris'!I32="5/10",Parametre!$O$20*Parametre!$F$32,IF('Suivi des paris'!I32="6/10",Parametre!$O$21*Parametre!$F$32,IF(I32="7/10",Parametre!$O$22*Parametre!$F$32,IF('Suivi des paris'!I32="8/10",Parametre!O37*Parametre!$F$32,IF('Suivi des paris'!I32="9/10",Parametre!$O$24*Parametre!$F$32,IF('Suivi des paris'!I32="10/10",Parametre!$O$25*Parametre!$F$32)))))))))))</f>
        <v/>
      </c>
      <c r="K32" s="60"/>
      <c r="L32" s="60"/>
      <c r="M32" s="54" t="str">
        <f t="shared" si="0"/>
        <v/>
      </c>
      <c r="N32" s="54" t="str">
        <f t="shared" si="2"/>
        <v/>
      </c>
    </row>
    <row r="33" spans="1:14" x14ac:dyDescent="0.2">
      <c r="A33" s="58">
        <f t="shared" si="1"/>
        <v>16</v>
      </c>
      <c r="B33" s="59"/>
      <c r="C33" s="60"/>
      <c r="D33" s="60"/>
      <c r="E33" s="60"/>
      <c r="F33" s="60"/>
      <c r="G33" s="60"/>
      <c r="H33" s="60"/>
      <c r="I33" s="60"/>
      <c r="J33" s="54" t="str">
        <f>IF(I33="","",IF(I33="1/10",Parametre!$O$16*Parametre!$F$32,IF(I33="2/10",Parametre!$O$17*Parametre!$F$32,IF(I33="3/10",Parametre!$O$18*Parametre!$F$32,IF('Suivi des paris'!I33="4/10",Parametre!$O$19*Parametre!$F$32,IF('Suivi des paris'!I33="5/10",Parametre!$O$20*Parametre!$F$32,IF('Suivi des paris'!I33="6/10",Parametre!$O$21*Parametre!$F$32,IF(I33="7/10",Parametre!$O$22*Parametre!$F$32,IF('Suivi des paris'!I33="8/10",Parametre!O38*Parametre!$F$32,IF('Suivi des paris'!I33="9/10",Parametre!$O$24*Parametre!$F$32,IF('Suivi des paris'!I33="10/10",Parametre!$O$25*Parametre!$F$32)))))))))))</f>
        <v/>
      </c>
      <c r="K33" s="60"/>
      <c r="L33" s="60"/>
      <c r="M33" s="54" t="str">
        <f t="shared" si="0"/>
        <v/>
      </c>
      <c r="N33" s="54" t="str">
        <f t="shared" si="2"/>
        <v/>
      </c>
    </row>
    <row r="34" spans="1:14" x14ac:dyDescent="0.2">
      <c r="A34" s="58">
        <f t="shared" si="1"/>
        <v>17</v>
      </c>
      <c r="B34" s="59"/>
      <c r="C34" s="60"/>
      <c r="D34" s="60"/>
      <c r="E34" s="60"/>
      <c r="F34" s="60"/>
      <c r="G34" s="60"/>
      <c r="H34" s="60"/>
      <c r="I34" s="60"/>
      <c r="J34" s="54" t="str">
        <f>IF(I34="","",IF(I34="1/10",Parametre!$O$16*Parametre!$F$32,IF(I34="2/10",Parametre!$O$17*Parametre!$F$32,IF(I34="3/10",Parametre!$O$18*Parametre!$F$32,IF('Suivi des paris'!I34="4/10",Parametre!$O$19*Parametre!$F$32,IF('Suivi des paris'!I34="5/10",Parametre!$O$20*Parametre!$F$32,IF('Suivi des paris'!I34="6/10",Parametre!$O$21*Parametre!$F$32,IF(I34="7/10",Parametre!$O$22*Parametre!$F$32,IF('Suivi des paris'!I34="8/10",Parametre!O39*Parametre!$F$32,IF('Suivi des paris'!I34="9/10",Parametre!$O$24*Parametre!$F$32,IF('Suivi des paris'!I34="10/10",Parametre!$O$25*Parametre!$F$32)))))))))))</f>
        <v/>
      </c>
      <c r="K34" s="60"/>
      <c r="L34" s="60"/>
      <c r="M34" s="54" t="str">
        <f t="shared" si="0"/>
        <v/>
      </c>
      <c r="N34" s="54" t="str">
        <f t="shared" si="2"/>
        <v/>
      </c>
    </row>
    <row r="35" spans="1:14" x14ac:dyDescent="0.2">
      <c r="A35" s="58">
        <f t="shared" si="1"/>
        <v>18</v>
      </c>
      <c r="B35" s="59"/>
      <c r="C35" s="60"/>
      <c r="D35" s="60"/>
      <c r="E35" s="60"/>
      <c r="F35" s="60"/>
      <c r="G35" s="60"/>
      <c r="H35" s="60"/>
      <c r="I35" s="60"/>
      <c r="J35" s="54" t="str">
        <f>IF(I35="","",IF(I35="1/10",Parametre!$O$16*Parametre!$F$32,IF(I35="2/10",Parametre!$O$17*Parametre!$F$32,IF(I35="3/10",Parametre!$O$18*Parametre!$F$32,IF('Suivi des paris'!I35="4/10",Parametre!$O$19*Parametre!$F$32,IF('Suivi des paris'!I35="5/10",Parametre!$O$20*Parametre!$F$32,IF('Suivi des paris'!I35="6/10",Parametre!$O$21*Parametre!$F$32,IF(I35="7/10",Parametre!$O$22*Parametre!$F$32,IF('Suivi des paris'!I35="8/10",Parametre!O40*Parametre!$F$32,IF('Suivi des paris'!I35="9/10",Parametre!$O$24*Parametre!$F$32,IF('Suivi des paris'!I35="10/10",Parametre!$O$25*Parametre!$F$32)))))))))))</f>
        <v/>
      </c>
      <c r="K35" s="60"/>
      <c r="L35" s="60"/>
      <c r="M35" s="54" t="str">
        <f t="shared" si="0"/>
        <v/>
      </c>
      <c r="N35" s="54" t="str">
        <f t="shared" si="2"/>
        <v/>
      </c>
    </row>
    <row r="36" spans="1:14" x14ac:dyDescent="0.2">
      <c r="A36" s="58">
        <f t="shared" si="1"/>
        <v>19</v>
      </c>
      <c r="B36" s="60"/>
      <c r="C36" s="60"/>
      <c r="D36" s="60"/>
      <c r="E36" s="60"/>
      <c r="F36" s="60"/>
      <c r="G36" s="60"/>
      <c r="H36" s="60"/>
      <c r="I36" s="60"/>
      <c r="J36" s="54" t="str">
        <f>IF(I36="","",IF(I36="1/10",Parametre!$O$16*Parametre!$F$32,IF(I36="2/10",Parametre!$O$17*Parametre!$F$32,IF(I36="3/10",Parametre!$O$18*Parametre!$F$32,IF('Suivi des paris'!I36="4/10",Parametre!$O$19*Parametre!$F$32,IF('Suivi des paris'!I36="5/10",Parametre!$O$20*Parametre!$F$32,IF('Suivi des paris'!I36="6/10",Parametre!$O$21*Parametre!$F$32,IF(I36="7/10",Parametre!$O$22*Parametre!$F$32,IF('Suivi des paris'!I36="8/10",Parametre!O41*Parametre!$F$32,IF('Suivi des paris'!I36="9/10",Parametre!$O$24*Parametre!$F$32,IF('Suivi des paris'!I36="10/10",Parametre!$O$25*Parametre!$F$32)))))))))))</f>
        <v/>
      </c>
      <c r="K36" s="60"/>
      <c r="L36" s="60"/>
      <c r="M36" s="54" t="str">
        <f t="shared" si="0"/>
        <v/>
      </c>
      <c r="N36" s="54" t="str">
        <f t="shared" si="2"/>
        <v/>
      </c>
    </row>
    <row r="37" spans="1:14" x14ac:dyDescent="0.2">
      <c r="A37" s="58">
        <f t="shared" si="1"/>
        <v>20</v>
      </c>
      <c r="B37" s="60"/>
      <c r="C37" s="60"/>
      <c r="D37" s="60"/>
      <c r="E37" s="60"/>
      <c r="F37" s="60"/>
      <c r="G37" s="60"/>
      <c r="H37" s="60"/>
      <c r="I37" s="60"/>
      <c r="J37" s="54" t="str">
        <f>IF(I37="","",IF(I37="1/10",Parametre!$O$16*Parametre!$F$32,IF(I37="2/10",Parametre!$O$17*Parametre!$F$32,IF(I37="3/10",Parametre!$O$18*Parametre!$F$32,IF('Suivi des paris'!I37="4/10",Parametre!$O$19*Parametre!$F$32,IF('Suivi des paris'!I37="5/10",Parametre!$O$20*Parametre!$F$32,IF('Suivi des paris'!I37="6/10",Parametre!$O$21*Parametre!$F$32,IF(I37="7/10",Parametre!$O$22*Parametre!$F$32,IF('Suivi des paris'!I37="8/10",Parametre!O42*Parametre!$F$32,IF('Suivi des paris'!I37="9/10",Parametre!$O$24*Parametre!$F$32,IF('Suivi des paris'!I37="10/10",Parametre!$O$25*Parametre!$F$32)))))))))))</f>
        <v/>
      </c>
      <c r="K37" s="60"/>
      <c r="L37" s="60"/>
      <c r="M37" s="54" t="str">
        <f t="shared" si="0"/>
        <v/>
      </c>
      <c r="N37" s="54" t="str">
        <f t="shared" si="2"/>
        <v/>
      </c>
    </row>
    <row r="38" spans="1:14" x14ac:dyDescent="0.2">
      <c r="A38" s="58">
        <f t="shared" si="1"/>
        <v>21</v>
      </c>
      <c r="B38" s="60"/>
      <c r="C38" s="60"/>
      <c r="D38" s="60"/>
      <c r="E38" s="60"/>
      <c r="F38" s="60"/>
      <c r="G38" s="60"/>
      <c r="H38" s="60"/>
      <c r="I38" s="60"/>
      <c r="J38" s="54" t="str">
        <f>IF(I38="","",IF(I38="1/10",Parametre!$O$16*Parametre!$F$32,IF(I38="2/10",Parametre!$O$17*Parametre!$F$32,IF(I38="3/10",Parametre!$O$18*Parametre!$F$32,IF('Suivi des paris'!I38="4/10",Parametre!$O$19*Parametre!$F$32,IF('Suivi des paris'!I38="5/10",Parametre!$O$20*Parametre!$F$32,IF('Suivi des paris'!I38="6/10",Parametre!$O$21*Parametre!$F$32,IF(I38="7/10",Parametre!$O$22*Parametre!$F$32,IF('Suivi des paris'!I38="8/10",Parametre!O43*Parametre!$F$32,IF('Suivi des paris'!I38="9/10",Parametre!$O$24*Parametre!$F$32,IF('Suivi des paris'!I38="10/10",Parametre!$O$25*Parametre!$F$32)))))))))))</f>
        <v/>
      </c>
      <c r="K38" s="60"/>
      <c r="L38" s="60"/>
      <c r="M38" s="54" t="str">
        <f t="shared" si="0"/>
        <v/>
      </c>
      <c r="N38" s="54" t="str">
        <f t="shared" si="2"/>
        <v/>
      </c>
    </row>
    <row r="39" spans="1:14" x14ac:dyDescent="0.2">
      <c r="A39" s="58">
        <f t="shared" si="1"/>
        <v>22</v>
      </c>
      <c r="B39" s="60"/>
      <c r="C39" s="60"/>
      <c r="D39" s="60"/>
      <c r="E39" s="60"/>
      <c r="F39" s="60"/>
      <c r="G39" s="60"/>
      <c r="H39" s="60"/>
      <c r="I39" s="60"/>
      <c r="J39" s="54" t="str">
        <f>IF(I39="","",IF(I39="1/10",Parametre!$O$16*Parametre!$F$32,IF(I39="2/10",Parametre!$O$17*Parametre!$F$32,IF(I39="3/10",Parametre!$O$18*Parametre!$F$32,IF('Suivi des paris'!I39="4/10",Parametre!$O$19*Parametre!$F$32,IF('Suivi des paris'!I39="5/10",Parametre!$O$20*Parametre!$F$32,IF('Suivi des paris'!I39="6/10",Parametre!$O$21*Parametre!$F$32,IF(I39="7/10",Parametre!$O$22*Parametre!$F$32,IF('Suivi des paris'!I39="8/10",Parametre!O44*Parametre!$F$32,IF('Suivi des paris'!I39="9/10",Parametre!$O$24*Parametre!$F$32,IF('Suivi des paris'!I39="10/10",Parametre!$O$25*Parametre!$F$32)))))))))))</f>
        <v/>
      </c>
      <c r="K39" s="60"/>
      <c r="L39" s="60"/>
      <c r="M39" s="54" t="str">
        <f t="shared" si="0"/>
        <v/>
      </c>
      <c r="N39" s="54" t="str">
        <f t="shared" si="2"/>
        <v/>
      </c>
    </row>
    <row r="40" spans="1:14" x14ac:dyDescent="0.2">
      <c r="A40" s="58">
        <f t="shared" si="1"/>
        <v>23</v>
      </c>
      <c r="B40" s="60"/>
      <c r="C40" s="60"/>
      <c r="D40" s="60"/>
      <c r="E40" s="60"/>
      <c r="F40" s="60"/>
      <c r="G40" s="60"/>
      <c r="H40" s="60"/>
      <c r="I40" s="60"/>
      <c r="J40" s="54" t="str">
        <f>IF(I40="","",IF(I40="1/10",Parametre!$O$16*Parametre!$F$32,IF(I40="2/10",Parametre!$O$17*Parametre!$F$32,IF(I40="3/10",Parametre!$O$18*Parametre!$F$32,IF('Suivi des paris'!I40="4/10",Parametre!$O$19*Parametre!$F$32,IF('Suivi des paris'!I40="5/10",Parametre!$O$20*Parametre!$F$32,IF('Suivi des paris'!I40="6/10",Parametre!$O$21*Parametre!$F$32,IF(I40="7/10",Parametre!$O$22*Parametre!$F$32,IF('Suivi des paris'!I40="8/10",Parametre!O45*Parametre!$F$32,IF('Suivi des paris'!I40="9/10",Parametre!$O$24*Parametre!$F$32,IF('Suivi des paris'!I40="10/10",Parametre!$O$25*Parametre!$F$32)))))))))))</f>
        <v/>
      </c>
      <c r="K40" s="60"/>
      <c r="L40" s="60"/>
      <c r="M40" s="54" t="str">
        <f t="shared" si="0"/>
        <v/>
      </c>
      <c r="N40" s="54" t="str">
        <f t="shared" si="2"/>
        <v/>
      </c>
    </row>
    <row r="41" spans="1:14" x14ac:dyDescent="0.2">
      <c r="A41" s="58">
        <f t="shared" si="1"/>
        <v>24</v>
      </c>
      <c r="B41" s="60"/>
      <c r="C41" s="60"/>
      <c r="D41" s="60"/>
      <c r="E41" s="60"/>
      <c r="F41" s="60"/>
      <c r="G41" s="60"/>
      <c r="H41" s="60"/>
      <c r="I41" s="60"/>
      <c r="J41" s="54" t="str">
        <f>IF(I41="","",IF(I41="1/10",Parametre!$O$16*Parametre!$F$32,IF(I41="2/10",Parametre!$O$17*Parametre!$F$32,IF(I41="3/10",Parametre!$O$18*Parametre!$F$32,IF('Suivi des paris'!I41="4/10",Parametre!$O$19*Parametre!$F$32,IF('Suivi des paris'!I41="5/10",Parametre!$O$20*Parametre!$F$32,IF('Suivi des paris'!I41="6/10",Parametre!$O$21*Parametre!$F$32,IF(I41="7/10",Parametre!$O$22*Parametre!$F$32,IF('Suivi des paris'!I41="8/10",Parametre!O46*Parametre!$F$32,IF('Suivi des paris'!I41="9/10",Parametre!$O$24*Parametre!$F$32,IF('Suivi des paris'!I41="10/10",Parametre!$O$25*Parametre!$F$32)))))))))))</f>
        <v/>
      </c>
      <c r="K41" s="60"/>
      <c r="L41" s="60"/>
      <c r="M41" s="54" t="str">
        <f t="shared" si="0"/>
        <v/>
      </c>
      <c r="N41" s="54" t="str">
        <f t="shared" si="2"/>
        <v/>
      </c>
    </row>
    <row r="42" spans="1:14" x14ac:dyDescent="0.2">
      <c r="A42" s="58">
        <f t="shared" si="1"/>
        <v>25</v>
      </c>
      <c r="B42" s="60"/>
      <c r="C42" s="60"/>
      <c r="D42" s="60"/>
      <c r="E42" s="60"/>
      <c r="F42" s="60"/>
      <c r="G42" s="60"/>
      <c r="H42" s="60"/>
      <c r="I42" s="60"/>
      <c r="J42" s="54" t="str">
        <f>IF(I42="","",IF(I42="1/10",Parametre!$O$16*Parametre!$F$32,IF(I42="2/10",Parametre!$O$17*Parametre!$F$32,IF(I42="3/10",Parametre!$O$18*Parametre!$F$32,IF('Suivi des paris'!I42="4/10",Parametre!$O$19*Parametre!$F$32,IF('Suivi des paris'!I42="5/10",Parametre!$O$20*Parametre!$F$32,IF('Suivi des paris'!I42="6/10",Parametre!$O$21*Parametre!$F$32,IF(I42="7/10",Parametre!$O$22*Parametre!$F$32,IF('Suivi des paris'!I42="8/10",Parametre!O47*Parametre!$F$32,IF('Suivi des paris'!I42="9/10",Parametre!$O$24*Parametre!$F$32,IF('Suivi des paris'!I42="10/10",Parametre!$O$25*Parametre!$F$32)))))))))))</f>
        <v/>
      </c>
      <c r="K42" s="60"/>
      <c r="L42" s="60"/>
      <c r="M42" s="54" t="str">
        <f t="shared" si="0"/>
        <v/>
      </c>
      <c r="N42" s="54" t="str">
        <f t="shared" si="2"/>
        <v/>
      </c>
    </row>
    <row r="43" spans="1:14" x14ac:dyDescent="0.2">
      <c r="A43" s="58">
        <f t="shared" si="1"/>
        <v>26</v>
      </c>
      <c r="B43" s="60"/>
      <c r="C43" s="60"/>
      <c r="D43" s="60"/>
      <c r="E43" s="60"/>
      <c r="F43" s="60"/>
      <c r="G43" s="60"/>
      <c r="H43" s="60"/>
      <c r="I43" s="60"/>
      <c r="J43" s="54" t="str">
        <f>IF(I43="","",IF(I43="1/10",Parametre!$O$16*Parametre!$F$32,IF(I43="2/10",Parametre!$O$17*Parametre!$F$32,IF(I43="3/10",Parametre!$O$18*Parametre!$F$32,IF('Suivi des paris'!I43="4/10",Parametre!$O$19*Parametre!$F$32,IF('Suivi des paris'!I43="5/10",Parametre!$O$20*Parametre!$F$32,IF('Suivi des paris'!I43="6/10",Parametre!$O$21*Parametre!$F$32,IF(I43="7/10",Parametre!$O$22*Parametre!$F$32,IF('Suivi des paris'!I43="8/10",Parametre!O48*Parametre!$F$32,IF('Suivi des paris'!I43="9/10",Parametre!$O$24*Parametre!$F$32,IF('Suivi des paris'!I43="10/10",Parametre!$O$25*Parametre!$F$32)))))))))))</f>
        <v/>
      </c>
      <c r="K43" s="60"/>
      <c r="L43" s="60"/>
      <c r="M43" s="54" t="str">
        <f t="shared" si="0"/>
        <v/>
      </c>
      <c r="N43" s="54" t="str">
        <f t="shared" si="2"/>
        <v/>
      </c>
    </row>
    <row r="44" spans="1:14" x14ac:dyDescent="0.2">
      <c r="A44" s="58">
        <f t="shared" si="1"/>
        <v>27</v>
      </c>
      <c r="B44" s="60"/>
      <c r="C44" s="60"/>
      <c r="D44" s="60"/>
      <c r="E44" s="60"/>
      <c r="F44" s="60"/>
      <c r="G44" s="60"/>
      <c r="H44" s="60"/>
      <c r="I44" s="60"/>
      <c r="J44" s="54" t="str">
        <f>IF(I44="","",IF(I44="1/10",Parametre!$O$16*Parametre!$F$32,IF(I44="2/10",Parametre!$O$17*Parametre!$F$32,IF(I44="3/10",Parametre!$O$18*Parametre!$F$32,IF('Suivi des paris'!I44="4/10",Parametre!$O$19*Parametre!$F$32,IF('Suivi des paris'!I44="5/10",Parametre!$O$20*Parametre!$F$32,IF('Suivi des paris'!I44="6/10",Parametre!$O$21*Parametre!$F$32,IF(I44="7/10",Parametre!$O$22*Parametre!$F$32,IF('Suivi des paris'!I44="8/10",Parametre!O49*Parametre!$F$32,IF('Suivi des paris'!I44="9/10",Parametre!$O$24*Parametre!$F$32,IF('Suivi des paris'!I44="10/10",Parametre!$O$25*Parametre!$F$32)))))))))))</f>
        <v/>
      </c>
      <c r="K44" s="60"/>
      <c r="L44" s="60"/>
      <c r="M44" s="54" t="str">
        <f t="shared" si="0"/>
        <v/>
      </c>
      <c r="N44" s="54" t="str">
        <f t="shared" si="2"/>
        <v/>
      </c>
    </row>
    <row r="45" spans="1:14" x14ac:dyDescent="0.2">
      <c r="A45" s="58">
        <f t="shared" si="1"/>
        <v>28</v>
      </c>
      <c r="B45" s="60"/>
      <c r="C45" s="60"/>
      <c r="D45" s="60"/>
      <c r="E45" s="60"/>
      <c r="F45" s="60"/>
      <c r="G45" s="60"/>
      <c r="H45" s="60"/>
      <c r="I45" s="60"/>
      <c r="J45" s="54" t="str">
        <f>IF(I45="","",IF(I45="1/10",Parametre!$O$16*Parametre!$F$32,IF(I45="2/10",Parametre!$O$17*Parametre!$F$32,IF(I45="3/10",Parametre!$O$18*Parametre!$F$32,IF('Suivi des paris'!I45="4/10",Parametre!$O$19*Parametre!$F$32,IF('Suivi des paris'!I45="5/10",Parametre!$O$20*Parametre!$F$32,IF('Suivi des paris'!I45="6/10",Parametre!$O$21*Parametre!$F$32,IF(I45="7/10",Parametre!$O$22*Parametre!$F$32,IF('Suivi des paris'!I45="8/10",Parametre!O50*Parametre!$F$32,IF('Suivi des paris'!I45="9/10",Parametre!$O$24*Parametre!$F$32,IF('Suivi des paris'!I45="10/10",Parametre!$O$25*Parametre!$F$32)))))))))))</f>
        <v/>
      </c>
      <c r="K45" s="60"/>
      <c r="L45" s="60"/>
      <c r="M45" s="54" t="str">
        <f t="shared" si="0"/>
        <v/>
      </c>
      <c r="N45" s="54" t="str">
        <f t="shared" si="2"/>
        <v/>
      </c>
    </row>
    <row r="46" spans="1:14" x14ac:dyDescent="0.2">
      <c r="A46" s="58">
        <f t="shared" si="1"/>
        <v>29</v>
      </c>
      <c r="B46" s="60"/>
      <c r="C46" s="60"/>
      <c r="D46" s="60"/>
      <c r="E46" s="60"/>
      <c r="F46" s="60"/>
      <c r="G46" s="60"/>
      <c r="H46" s="60"/>
      <c r="I46" s="60"/>
      <c r="J46" s="54" t="str">
        <f>IF(I46="","",IF(I46="1/10",Parametre!$O$16*Parametre!$F$32,IF(I46="2/10",Parametre!$O$17*Parametre!$F$32,IF(I46="3/10",Parametre!$O$18*Parametre!$F$32,IF('Suivi des paris'!I46="4/10",Parametre!$O$19*Parametre!$F$32,IF('Suivi des paris'!I46="5/10",Parametre!$O$20*Parametre!$F$32,IF('Suivi des paris'!I46="6/10",Parametre!$O$21*Parametre!$F$32,IF(I46="7/10",Parametre!$O$22*Parametre!$F$32,IF('Suivi des paris'!I46="8/10",Parametre!O51*Parametre!$F$32,IF('Suivi des paris'!I46="9/10",Parametre!$O$24*Parametre!$F$32,IF('Suivi des paris'!I46="10/10",Parametre!$O$25*Parametre!$F$32)))))))))))</f>
        <v/>
      </c>
      <c r="K46" s="60"/>
      <c r="L46" s="60"/>
      <c r="M46" s="54" t="str">
        <f t="shared" si="0"/>
        <v/>
      </c>
      <c r="N46" s="54" t="str">
        <f t="shared" si="2"/>
        <v/>
      </c>
    </row>
    <row r="47" spans="1:14" x14ac:dyDescent="0.2">
      <c r="A47" s="58">
        <f t="shared" si="1"/>
        <v>30</v>
      </c>
      <c r="B47" s="60"/>
      <c r="C47" s="60"/>
      <c r="D47" s="60"/>
      <c r="E47" s="60"/>
      <c r="F47" s="60"/>
      <c r="G47" s="60"/>
      <c r="H47" s="60"/>
      <c r="I47" s="60"/>
      <c r="J47" s="54" t="str">
        <f>IF(I47="","",IF(I47="1/10",Parametre!$O$16*Parametre!$F$32,IF(I47="2/10",Parametre!$O$17*Parametre!$F$32,IF(I47="3/10",Parametre!$O$18*Parametre!$F$32,IF('Suivi des paris'!I47="4/10",Parametre!$O$19*Parametre!$F$32,IF('Suivi des paris'!I47="5/10",Parametre!$O$20*Parametre!$F$32,IF('Suivi des paris'!I47="6/10",Parametre!$O$21*Parametre!$F$32,IF(I47="7/10",Parametre!$O$22*Parametre!$F$32,IF('Suivi des paris'!I47="8/10",Parametre!O52*Parametre!$F$32,IF('Suivi des paris'!I47="9/10",Parametre!$O$24*Parametre!$F$32,IF('Suivi des paris'!I47="10/10",Parametre!$O$25*Parametre!$F$32)))))))))))</f>
        <v/>
      </c>
      <c r="K47" s="60"/>
      <c r="L47" s="60"/>
      <c r="M47" s="54" t="str">
        <f t="shared" si="0"/>
        <v/>
      </c>
      <c r="N47" s="54" t="str">
        <f t="shared" si="2"/>
        <v/>
      </c>
    </row>
    <row r="48" spans="1:14" x14ac:dyDescent="0.2">
      <c r="A48" s="58">
        <f t="shared" si="1"/>
        <v>31</v>
      </c>
      <c r="B48" s="60"/>
      <c r="C48" s="60"/>
      <c r="D48" s="60"/>
      <c r="E48" s="60"/>
      <c r="F48" s="60"/>
      <c r="G48" s="60"/>
      <c r="H48" s="60"/>
      <c r="I48" s="60"/>
      <c r="J48" s="54" t="str">
        <f>IF(I48="","",IF(I48="1/10",Parametre!$O$16*Parametre!$F$32,IF(I48="2/10",Parametre!$O$17*Parametre!$F$32,IF(I48="3/10",Parametre!$O$18*Parametre!$F$32,IF('Suivi des paris'!I48="4/10",Parametre!$O$19*Parametre!$F$32,IF('Suivi des paris'!I48="5/10",Parametre!$O$20*Parametre!$F$32,IF('Suivi des paris'!I48="6/10",Parametre!$O$21*Parametre!$F$32,IF(I48="7/10",Parametre!$O$22*Parametre!$F$32,IF('Suivi des paris'!I48="8/10",Parametre!O53*Parametre!$F$32,IF('Suivi des paris'!I48="9/10",Parametre!$O$24*Parametre!$F$32,IF('Suivi des paris'!I48="10/10",Parametre!$O$25*Parametre!$F$32)))))))))))</f>
        <v/>
      </c>
      <c r="K48" s="60"/>
      <c r="L48" s="60"/>
      <c r="M48" s="54" t="str">
        <f t="shared" si="0"/>
        <v/>
      </c>
      <c r="N48" s="54" t="str">
        <f t="shared" si="2"/>
        <v/>
      </c>
    </row>
    <row r="49" spans="1:14" x14ac:dyDescent="0.2">
      <c r="A49" s="58">
        <f t="shared" si="1"/>
        <v>32</v>
      </c>
      <c r="B49" s="60"/>
      <c r="C49" s="60"/>
      <c r="D49" s="60"/>
      <c r="E49" s="60"/>
      <c r="F49" s="60"/>
      <c r="G49" s="60"/>
      <c r="H49" s="60"/>
      <c r="I49" s="60"/>
      <c r="J49" s="54" t="str">
        <f>IF(I49="","",IF(I49="1/10",Parametre!$O$16*Parametre!$F$32,IF(I49="2/10",Parametre!$O$17*Parametre!$F$32,IF(I49="3/10",Parametre!$O$18*Parametre!$F$32,IF('Suivi des paris'!I49="4/10",Parametre!$O$19*Parametre!$F$32,IF('Suivi des paris'!I49="5/10",Parametre!$O$20*Parametre!$F$32,IF('Suivi des paris'!I49="6/10",Parametre!$O$21*Parametre!$F$32,IF(I49="7/10",Parametre!$O$22*Parametre!$F$32,IF('Suivi des paris'!I49="8/10",Parametre!O54*Parametre!$F$32,IF('Suivi des paris'!I49="9/10",Parametre!$O$24*Parametre!$F$32,IF('Suivi des paris'!I49="10/10",Parametre!$O$25*Parametre!$F$32)))))))))))</f>
        <v/>
      </c>
      <c r="K49" s="60"/>
      <c r="L49" s="60"/>
      <c r="M49" s="54" t="str">
        <f t="shared" si="0"/>
        <v/>
      </c>
      <c r="N49" s="54" t="str">
        <f t="shared" si="2"/>
        <v/>
      </c>
    </row>
    <row r="50" spans="1:14" x14ac:dyDescent="0.2">
      <c r="A50" s="58">
        <f t="shared" si="1"/>
        <v>33</v>
      </c>
      <c r="B50" s="60"/>
      <c r="C50" s="60"/>
      <c r="D50" s="60"/>
      <c r="E50" s="60"/>
      <c r="F50" s="60"/>
      <c r="G50" s="60"/>
      <c r="H50" s="60"/>
      <c r="I50" s="60"/>
      <c r="J50" s="54" t="str">
        <f>IF(I50="","",IF(I50="1/10",Parametre!$O$16*Parametre!$F$32,IF(I50="2/10",Parametre!$O$17*Parametre!$F$32,IF(I50="3/10",Parametre!$O$18*Parametre!$F$32,IF('Suivi des paris'!I50="4/10",Parametre!$O$19*Parametre!$F$32,IF('Suivi des paris'!I50="5/10",Parametre!$O$20*Parametre!$F$32,IF('Suivi des paris'!I50="6/10",Parametre!$O$21*Parametre!$F$32,IF(I50="7/10",Parametre!$O$22*Parametre!$F$32,IF('Suivi des paris'!I50="8/10",Parametre!O55*Parametre!$F$32,IF('Suivi des paris'!I50="9/10",Parametre!$O$24*Parametre!$F$32,IF('Suivi des paris'!I50="10/10",Parametre!$O$25*Parametre!$F$32)))))))))))</f>
        <v/>
      </c>
      <c r="K50" s="60"/>
      <c r="L50" s="60"/>
      <c r="M50" s="54" t="str">
        <f t="shared" si="0"/>
        <v/>
      </c>
      <c r="N50" s="54" t="str">
        <f t="shared" si="2"/>
        <v/>
      </c>
    </row>
    <row r="51" spans="1:14" x14ac:dyDescent="0.2">
      <c r="A51" s="58">
        <f t="shared" si="1"/>
        <v>34</v>
      </c>
      <c r="B51" s="60"/>
      <c r="C51" s="60"/>
      <c r="D51" s="60"/>
      <c r="E51" s="60"/>
      <c r="F51" s="60"/>
      <c r="G51" s="60"/>
      <c r="H51" s="60"/>
      <c r="I51" s="60"/>
      <c r="J51" s="54" t="str">
        <f>IF(I51="","",IF(I51="1/10",Parametre!$O$16*Parametre!$F$32,IF(I51="2/10",Parametre!$O$17*Parametre!$F$32,IF(I51="3/10",Parametre!$O$18*Parametre!$F$32,IF('Suivi des paris'!I51="4/10",Parametre!$O$19*Parametre!$F$32,IF('Suivi des paris'!I51="5/10",Parametre!$O$20*Parametre!$F$32,IF('Suivi des paris'!I51="6/10",Parametre!$O$21*Parametre!$F$32,IF(I51="7/10",Parametre!$O$22*Parametre!$F$32,IF('Suivi des paris'!I51="8/10",Parametre!O56*Parametre!$F$32,IF('Suivi des paris'!I51="9/10",Parametre!$O$24*Parametre!$F$32,IF('Suivi des paris'!I51="10/10",Parametre!$O$25*Parametre!$F$32)))))))))))</f>
        <v/>
      </c>
      <c r="K51" s="60"/>
      <c r="L51" s="60"/>
      <c r="M51" s="54" t="str">
        <f t="shared" si="0"/>
        <v/>
      </c>
      <c r="N51" s="54" t="str">
        <f t="shared" si="2"/>
        <v/>
      </c>
    </row>
    <row r="52" spans="1:14" x14ac:dyDescent="0.2">
      <c r="A52" s="58">
        <f t="shared" si="1"/>
        <v>35</v>
      </c>
      <c r="B52" s="60"/>
      <c r="C52" s="60"/>
      <c r="D52" s="60"/>
      <c r="E52" s="60"/>
      <c r="F52" s="60"/>
      <c r="G52" s="60"/>
      <c r="H52" s="60"/>
      <c r="I52" s="60"/>
      <c r="J52" s="54" t="str">
        <f>IF(I52="","",IF(I52="1/10",Parametre!$O$16*Parametre!$F$32,IF(I52="2/10",Parametre!$O$17*Parametre!$F$32,IF(I52="3/10",Parametre!$O$18*Parametre!$F$32,IF('Suivi des paris'!I52="4/10",Parametre!$O$19*Parametre!$F$32,IF('Suivi des paris'!I52="5/10",Parametre!$O$20*Parametre!$F$32,IF('Suivi des paris'!I52="6/10",Parametre!$O$21*Parametre!$F$32,IF(I52="7/10",Parametre!$O$22*Parametre!$F$32,IF('Suivi des paris'!I52="8/10",Parametre!O57*Parametre!$F$32,IF('Suivi des paris'!I52="9/10",Parametre!$O$24*Parametre!$F$32,IF('Suivi des paris'!I52="10/10",Parametre!$O$25*Parametre!$F$32)))))))))))</f>
        <v/>
      </c>
      <c r="K52" s="60"/>
      <c r="L52" s="60"/>
      <c r="M52" s="54" t="str">
        <f t="shared" si="0"/>
        <v/>
      </c>
      <c r="N52" s="54" t="str">
        <f t="shared" si="2"/>
        <v/>
      </c>
    </row>
    <row r="53" spans="1:14" x14ac:dyDescent="0.2">
      <c r="A53" s="58">
        <f t="shared" si="1"/>
        <v>36</v>
      </c>
      <c r="B53" s="60"/>
      <c r="C53" s="60"/>
      <c r="D53" s="60"/>
      <c r="E53" s="60"/>
      <c r="F53" s="60"/>
      <c r="G53" s="60"/>
      <c r="H53" s="60"/>
      <c r="I53" s="60"/>
      <c r="J53" s="54" t="str">
        <f>IF(I53="","",IF(I53="1/10",Parametre!$O$16*Parametre!$F$32,IF(I53="2/10",Parametre!$O$17*Parametre!$F$32,IF(I53="3/10",Parametre!$O$18*Parametre!$F$32,IF('Suivi des paris'!I53="4/10",Parametre!$O$19*Parametre!$F$32,IF('Suivi des paris'!I53="5/10",Parametre!$O$20*Parametre!$F$32,IF('Suivi des paris'!I53="6/10",Parametre!$O$21*Parametre!$F$32,IF(I53="7/10",Parametre!$O$22*Parametre!$F$32,IF('Suivi des paris'!I53="8/10",Parametre!O58*Parametre!$F$32,IF('Suivi des paris'!I53="9/10",Parametre!$O$24*Parametre!$F$32,IF('Suivi des paris'!I53="10/10",Parametre!$O$25*Parametre!$F$32)))))))))))</f>
        <v/>
      </c>
      <c r="K53" s="60"/>
      <c r="L53" s="60"/>
      <c r="M53" s="54" t="str">
        <f t="shared" si="0"/>
        <v/>
      </c>
      <c r="N53" s="54" t="str">
        <f t="shared" si="2"/>
        <v/>
      </c>
    </row>
    <row r="54" spans="1:14" x14ac:dyDescent="0.2">
      <c r="A54" s="58">
        <f t="shared" si="1"/>
        <v>37</v>
      </c>
      <c r="B54" s="60"/>
      <c r="C54" s="60"/>
      <c r="D54" s="60"/>
      <c r="E54" s="60"/>
      <c r="F54" s="60"/>
      <c r="G54" s="60"/>
      <c r="H54" s="60"/>
      <c r="I54" s="60"/>
      <c r="J54" s="54" t="str">
        <f>IF(I54="","",IF(I54="1/10",Parametre!$O$16*Parametre!$F$32,IF(I54="2/10",Parametre!$O$17*Parametre!$F$32,IF(I54="3/10",Parametre!$O$18*Parametre!$F$32,IF('Suivi des paris'!I54="4/10",Parametre!$O$19*Parametre!$F$32,IF('Suivi des paris'!I54="5/10",Parametre!$O$20*Parametre!$F$32,IF('Suivi des paris'!I54="6/10",Parametre!$O$21*Parametre!$F$32,IF(I54="7/10",Parametre!$O$22*Parametre!$F$32,IF('Suivi des paris'!I54="8/10",Parametre!O59*Parametre!$F$32,IF('Suivi des paris'!I54="9/10",Parametre!$O$24*Parametre!$F$32,IF('Suivi des paris'!I54="10/10",Parametre!$O$25*Parametre!$F$32)))))))))))</f>
        <v/>
      </c>
      <c r="K54" s="60"/>
      <c r="L54" s="60"/>
      <c r="M54" s="54" t="str">
        <f t="shared" si="0"/>
        <v/>
      </c>
      <c r="N54" s="54" t="str">
        <f t="shared" si="2"/>
        <v/>
      </c>
    </row>
    <row r="55" spans="1:14" x14ac:dyDescent="0.25">
      <c r="A55" s="58">
        <f t="shared" si="1"/>
        <v>38</v>
      </c>
      <c r="B55" s="60"/>
      <c r="C55" s="60"/>
      <c r="D55" s="60"/>
      <c r="E55" s="60"/>
      <c r="F55" s="60"/>
      <c r="G55" s="60"/>
      <c r="H55" s="60"/>
      <c r="I55" s="60"/>
      <c r="J55" s="54" t="str">
        <f>IF(I55="","",IF(I55="1/10",Parametre!$O$16*Parametre!$F$32,IF(I55="2/10",Parametre!$O$17*Parametre!$F$32,IF(I55="3/10",Parametre!$O$18*Parametre!$F$32,IF('Suivi des paris'!I55="4/10",Parametre!$O$19*Parametre!$F$32,IF('Suivi des paris'!I55="5/10",Parametre!$O$20*Parametre!$F$32,IF('Suivi des paris'!I55="6/10",Parametre!$O$21*Parametre!$F$32,IF(I55="7/10",Parametre!$O$22*Parametre!$F$32,IF('Suivi des paris'!I55="8/10",Parametre!O60*Parametre!$F$32,IF('Suivi des paris'!I55="9/10",Parametre!$O$24*Parametre!$F$32,IF('Suivi des paris'!I55="10/10",Parametre!$O$25*Parametre!$F$32)))))))))))</f>
        <v/>
      </c>
      <c r="K55" s="60"/>
      <c r="L55" s="60"/>
      <c r="M55" s="54" t="str">
        <f t="shared" si="0"/>
        <v/>
      </c>
      <c r="N55" s="54" t="str">
        <f t="shared" si="2"/>
        <v/>
      </c>
    </row>
    <row r="56" spans="1:14" x14ac:dyDescent="0.25">
      <c r="A56" s="58">
        <f t="shared" si="1"/>
        <v>39</v>
      </c>
      <c r="B56" s="60"/>
      <c r="C56" s="60"/>
      <c r="D56" s="60"/>
      <c r="E56" s="60"/>
      <c r="F56" s="60"/>
      <c r="G56" s="60"/>
      <c r="H56" s="60"/>
      <c r="I56" s="60"/>
      <c r="J56" s="54" t="str">
        <f>IF(I56="","",IF(I56="1/10",Parametre!$O$16*Parametre!$F$32,IF(I56="2/10",Parametre!$O$17*Parametre!$F$32,IF(I56="3/10",Parametre!$O$18*Parametre!$F$32,IF('Suivi des paris'!I56="4/10",Parametre!$O$19*Parametre!$F$32,IF('Suivi des paris'!I56="5/10",Parametre!$O$20*Parametre!$F$32,IF('Suivi des paris'!I56="6/10",Parametre!$O$21*Parametre!$F$32,IF(I56="7/10",Parametre!$O$22*Parametre!$F$32,IF('Suivi des paris'!I56="8/10",Parametre!O61*Parametre!$F$32,IF('Suivi des paris'!I56="9/10",Parametre!$O$24*Parametre!$F$32,IF('Suivi des paris'!I56="10/10",Parametre!$O$25*Parametre!$F$32)))))))))))</f>
        <v/>
      </c>
      <c r="K56" s="60"/>
      <c r="L56" s="60"/>
      <c r="M56" s="54" t="str">
        <f t="shared" si="0"/>
        <v/>
      </c>
      <c r="N56" s="54" t="str">
        <f t="shared" si="2"/>
        <v/>
      </c>
    </row>
    <row r="57" spans="1:14" x14ac:dyDescent="0.25">
      <c r="A57" s="58">
        <f t="shared" si="1"/>
        <v>40</v>
      </c>
      <c r="B57" s="60"/>
      <c r="C57" s="60"/>
      <c r="D57" s="60"/>
      <c r="E57" s="60"/>
      <c r="F57" s="60"/>
      <c r="G57" s="60"/>
      <c r="H57" s="60"/>
      <c r="I57" s="60"/>
      <c r="J57" s="54" t="str">
        <f>IF(I57="","",IF(I57="1/10",Parametre!$O$16*Parametre!$F$32,IF(I57="2/10",Parametre!$O$17*Parametre!$F$32,IF(I57="3/10",Parametre!$O$18*Parametre!$F$32,IF('Suivi des paris'!I57="4/10",Parametre!$O$19*Parametre!$F$32,IF('Suivi des paris'!I57="5/10",Parametre!$O$20*Parametre!$F$32,IF('Suivi des paris'!I57="6/10",Parametre!$O$21*Parametre!$F$32,IF(I57="7/10",Parametre!$O$22*Parametre!$F$32,IF('Suivi des paris'!I57="8/10",Parametre!O62*Parametre!$F$32,IF('Suivi des paris'!I57="9/10",Parametre!$O$24*Parametre!$F$32,IF('Suivi des paris'!I57="10/10",Parametre!$O$25*Parametre!$F$32)))))))))))</f>
        <v/>
      </c>
      <c r="K57" s="60"/>
      <c r="L57" s="60"/>
      <c r="M57" s="54" t="str">
        <f t="shared" si="0"/>
        <v/>
      </c>
      <c r="N57" s="54" t="str">
        <f t="shared" si="2"/>
        <v/>
      </c>
    </row>
    <row r="58" spans="1:14" x14ac:dyDescent="0.25">
      <c r="A58" s="58">
        <f t="shared" si="1"/>
        <v>41</v>
      </c>
      <c r="B58" s="60"/>
      <c r="C58" s="60"/>
      <c r="D58" s="60"/>
      <c r="E58" s="60"/>
      <c r="F58" s="60"/>
      <c r="G58" s="60"/>
      <c r="H58" s="60"/>
      <c r="I58" s="60"/>
      <c r="J58" s="54" t="str">
        <f>IF(I58="","",IF(I58="1/10",Parametre!$O$16*Parametre!$F$32,IF(I58="2/10",Parametre!$O$17*Parametre!$F$32,IF(I58="3/10",Parametre!$O$18*Parametre!$F$32,IF('Suivi des paris'!I58="4/10",Parametre!$O$19*Parametre!$F$32,IF('Suivi des paris'!I58="5/10",Parametre!$O$20*Parametre!$F$32,IF('Suivi des paris'!I58="6/10",Parametre!$O$21*Parametre!$F$32,IF(I58="7/10",Parametre!$O$22*Parametre!$F$32,IF('Suivi des paris'!I58="8/10",Parametre!O63*Parametre!$F$32,IF('Suivi des paris'!I58="9/10",Parametre!$O$24*Parametre!$F$32,IF('Suivi des paris'!I58="10/10",Parametre!$O$25*Parametre!$F$32)))))))))))</f>
        <v/>
      </c>
      <c r="K58" s="60"/>
      <c r="L58" s="60"/>
      <c r="M58" s="54" t="str">
        <f t="shared" si="0"/>
        <v/>
      </c>
      <c r="N58" s="54" t="str">
        <f t="shared" si="2"/>
        <v/>
      </c>
    </row>
    <row r="59" spans="1:14" x14ac:dyDescent="0.25">
      <c r="A59" s="58">
        <f t="shared" si="1"/>
        <v>42</v>
      </c>
      <c r="B59" s="60"/>
      <c r="C59" s="60"/>
      <c r="D59" s="60"/>
      <c r="E59" s="60"/>
      <c r="F59" s="60"/>
      <c r="G59" s="60"/>
      <c r="H59" s="60"/>
      <c r="I59" s="60"/>
      <c r="J59" s="54" t="str">
        <f>IF(I59="","",IF(I59="1/10",Parametre!$O$16*Parametre!$F$32,IF(I59="2/10",Parametre!$O$17*Parametre!$F$32,IF(I59="3/10",Parametre!$O$18*Parametre!$F$32,IF('Suivi des paris'!I59="4/10",Parametre!$O$19*Parametre!$F$32,IF('Suivi des paris'!I59="5/10",Parametre!$O$20*Parametre!$F$32,IF('Suivi des paris'!I59="6/10",Parametre!$O$21*Parametre!$F$32,IF(I59="7/10",Parametre!$O$22*Parametre!$F$32,IF('Suivi des paris'!I59="8/10",Parametre!O64*Parametre!$F$32,IF('Suivi des paris'!I59="9/10",Parametre!$O$24*Parametre!$F$32,IF('Suivi des paris'!I59="10/10",Parametre!$O$25*Parametre!$F$32)))))))))))</f>
        <v/>
      </c>
      <c r="K59" s="60"/>
      <c r="L59" s="60"/>
      <c r="M59" s="54" t="str">
        <f t="shared" si="0"/>
        <v/>
      </c>
      <c r="N59" s="54" t="str">
        <f t="shared" si="2"/>
        <v/>
      </c>
    </row>
    <row r="60" spans="1:14" x14ac:dyDescent="0.25">
      <c r="A60" s="58">
        <f t="shared" si="1"/>
        <v>43</v>
      </c>
      <c r="B60" s="60"/>
      <c r="C60" s="60"/>
      <c r="D60" s="60"/>
      <c r="E60" s="60"/>
      <c r="F60" s="60"/>
      <c r="G60" s="60"/>
      <c r="H60" s="60"/>
      <c r="I60" s="60"/>
      <c r="J60" s="54" t="str">
        <f>IF(I60="","",IF(I60="1/10",Parametre!$O$16*Parametre!$F$32,IF(I60="2/10",Parametre!$O$17*Parametre!$F$32,IF(I60="3/10",Parametre!$O$18*Parametre!$F$32,IF('Suivi des paris'!I60="4/10",Parametre!$O$19*Parametre!$F$32,IF('Suivi des paris'!I60="5/10",Parametre!$O$20*Parametre!$F$32,IF('Suivi des paris'!I60="6/10",Parametre!$O$21*Parametre!$F$32,IF(I60="7/10",Parametre!$O$22*Parametre!$F$32,IF('Suivi des paris'!I60="8/10",Parametre!O65*Parametre!$F$32,IF('Suivi des paris'!I60="9/10",Parametre!$O$24*Parametre!$F$32,IF('Suivi des paris'!I60="10/10",Parametre!$O$25*Parametre!$F$32)))))))))))</f>
        <v/>
      </c>
      <c r="K60" s="60"/>
      <c r="L60" s="60"/>
      <c r="M60" s="54" t="str">
        <f t="shared" si="0"/>
        <v/>
      </c>
      <c r="N60" s="54" t="str">
        <f t="shared" si="2"/>
        <v/>
      </c>
    </row>
    <row r="61" spans="1:14" x14ac:dyDescent="0.25">
      <c r="A61" s="58">
        <f t="shared" si="1"/>
        <v>44</v>
      </c>
      <c r="B61" s="60"/>
      <c r="C61" s="60"/>
      <c r="D61" s="60"/>
      <c r="E61" s="60"/>
      <c r="F61" s="60"/>
      <c r="G61" s="60"/>
      <c r="H61" s="60"/>
      <c r="I61" s="60"/>
      <c r="J61" s="54" t="str">
        <f>IF(I61="","",IF(I61="1/10",Parametre!$O$16*Parametre!$F$32,IF(I61="2/10",Parametre!$O$17*Parametre!$F$32,IF(I61="3/10",Parametre!$O$18*Parametre!$F$32,IF('Suivi des paris'!I61="4/10",Parametre!$O$19*Parametre!$F$32,IF('Suivi des paris'!I61="5/10",Parametre!$O$20*Parametre!$F$32,IF('Suivi des paris'!I61="6/10",Parametre!$O$21*Parametre!$F$32,IF(I61="7/10",Parametre!$O$22*Parametre!$F$32,IF('Suivi des paris'!I61="8/10",Parametre!O66*Parametre!$F$32,IF('Suivi des paris'!I61="9/10",Parametre!$O$24*Parametre!$F$32,IF('Suivi des paris'!I61="10/10",Parametre!$O$25*Parametre!$F$32)))))))))))</f>
        <v/>
      </c>
      <c r="K61" s="60"/>
      <c r="L61" s="60"/>
      <c r="M61" s="54" t="str">
        <f t="shared" si="0"/>
        <v/>
      </c>
      <c r="N61" s="54" t="str">
        <f t="shared" si="2"/>
        <v/>
      </c>
    </row>
    <row r="62" spans="1:14" x14ac:dyDescent="0.25">
      <c r="A62" s="58">
        <f t="shared" si="1"/>
        <v>45</v>
      </c>
      <c r="B62" s="60"/>
      <c r="C62" s="60"/>
      <c r="D62" s="60"/>
      <c r="E62" s="60"/>
      <c r="F62" s="60"/>
      <c r="G62" s="60"/>
      <c r="H62" s="60"/>
      <c r="I62" s="60"/>
      <c r="J62" s="54" t="str">
        <f>IF(I62="","",IF(I62="1/10",Parametre!$O$16*Parametre!$F$32,IF(I62="2/10",Parametre!$O$17*Parametre!$F$32,IF(I62="3/10",Parametre!$O$18*Parametre!$F$32,IF('Suivi des paris'!I62="4/10",Parametre!$O$19*Parametre!$F$32,IF('Suivi des paris'!I62="5/10",Parametre!$O$20*Parametre!$F$32,IF('Suivi des paris'!I62="6/10",Parametre!$O$21*Parametre!$F$32,IF(I62="7/10",Parametre!$O$22*Parametre!$F$32,IF('Suivi des paris'!I62="8/10",Parametre!O67*Parametre!$F$32,IF('Suivi des paris'!I62="9/10",Parametre!$O$24*Parametre!$F$32,IF('Suivi des paris'!I62="10/10",Parametre!$O$25*Parametre!$F$32)))))))))))</f>
        <v/>
      </c>
      <c r="K62" s="60"/>
      <c r="L62" s="60"/>
      <c r="M62" s="54" t="str">
        <f t="shared" si="0"/>
        <v/>
      </c>
      <c r="N62" s="54" t="str">
        <f t="shared" si="2"/>
        <v/>
      </c>
    </row>
    <row r="63" spans="1:14" x14ac:dyDescent="0.25">
      <c r="A63" s="58">
        <f t="shared" si="1"/>
        <v>46</v>
      </c>
      <c r="B63" s="60"/>
      <c r="C63" s="60"/>
      <c r="D63" s="60"/>
      <c r="E63" s="60"/>
      <c r="F63" s="60"/>
      <c r="G63" s="60"/>
      <c r="H63" s="60"/>
      <c r="I63" s="60"/>
      <c r="J63" s="54" t="str">
        <f>IF(I63="","",IF(I63="1/10",Parametre!$O$16*Parametre!$F$32,IF(I63="2/10",Parametre!$O$17*Parametre!$F$32,IF(I63="3/10",Parametre!$O$18*Parametre!$F$32,IF('Suivi des paris'!I63="4/10",Parametre!$O$19*Parametre!$F$32,IF('Suivi des paris'!I63="5/10",Parametre!$O$20*Parametre!$F$32,IF('Suivi des paris'!I63="6/10",Parametre!$O$21*Parametre!$F$32,IF(I63="7/10",Parametre!$O$22*Parametre!$F$32,IF('Suivi des paris'!I63="8/10",Parametre!O68*Parametre!$F$32,IF('Suivi des paris'!I63="9/10",Parametre!$O$24*Parametre!$F$32,IF('Suivi des paris'!I63="10/10",Parametre!$O$25*Parametre!$F$32)))))))))))</f>
        <v/>
      </c>
      <c r="K63" s="60"/>
      <c r="L63" s="60"/>
      <c r="M63" s="54" t="str">
        <f t="shared" si="0"/>
        <v/>
      </c>
      <c r="N63" s="54" t="str">
        <f t="shared" si="2"/>
        <v/>
      </c>
    </row>
    <row r="64" spans="1:14" x14ac:dyDescent="0.25">
      <c r="A64" s="58">
        <f t="shared" si="1"/>
        <v>47</v>
      </c>
      <c r="B64" s="60"/>
      <c r="C64" s="60"/>
      <c r="D64" s="60"/>
      <c r="E64" s="60"/>
      <c r="F64" s="60"/>
      <c r="G64" s="60"/>
      <c r="H64" s="60"/>
      <c r="I64" s="60"/>
      <c r="J64" s="54" t="str">
        <f>IF(I64="","",IF(I64="1/10",Parametre!$O$16*Parametre!$F$32,IF(I64="2/10",Parametre!$O$17*Parametre!$F$32,IF(I64="3/10",Parametre!$O$18*Parametre!$F$32,IF('Suivi des paris'!I64="4/10",Parametre!$O$19*Parametre!$F$32,IF('Suivi des paris'!I64="5/10",Parametre!$O$20*Parametre!$F$32,IF('Suivi des paris'!I64="6/10",Parametre!$O$21*Parametre!$F$32,IF(I64="7/10",Parametre!$O$22*Parametre!$F$32,IF('Suivi des paris'!I64="8/10",Parametre!O69*Parametre!$F$32,IF('Suivi des paris'!I64="9/10",Parametre!$O$24*Parametre!$F$32,IF('Suivi des paris'!I64="10/10",Parametre!$O$25*Parametre!$F$32)))))))))))</f>
        <v/>
      </c>
      <c r="K64" s="60"/>
      <c r="L64" s="60"/>
      <c r="M64" s="54" t="str">
        <f t="shared" si="0"/>
        <v/>
      </c>
      <c r="N64" s="54" t="str">
        <f t="shared" si="2"/>
        <v/>
      </c>
    </row>
    <row r="65" spans="1:14" x14ac:dyDescent="0.25">
      <c r="A65" s="58">
        <f t="shared" si="1"/>
        <v>48</v>
      </c>
      <c r="B65" s="60"/>
      <c r="C65" s="60"/>
      <c r="D65" s="60"/>
      <c r="E65" s="60"/>
      <c r="F65" s="60"/>
      <c r="G65" s="60"/>
      <c r="H65" s="60"/>
      <c r="I65" s="60"/>
      <c r="J65" s="54" t="str">
        <f>IF(I65="","",IF(I65="1/10",Parametre!$O$16*Parametre!$F$32,IF(I65="2/10",Parametre!$O$17*Parametre!$F$32,IF(I65="3/10",Parametre!$O$18*Parametre!$F$32,IF('Suivi des paris'!I65="4/10",Parametre!$O$19*Parametre!$F$32,IF('Suivi des paris'!I65="5/10",Parametre!$O$20*Parametre!$F$32,IF('Suivi des paris'!I65="6/10",Parametre!$O$21*Parametre!$F$32,IF(I65="7/10",Parametre!$O$22*Parametre!$F$32,IF('Suivi des paris'!I65="8/10",Parametre!O70*Parametre!$F$32,IF('Suivi des paris'!I65="9/10",Parametre!$O$24*Parametre!$F$32,IF('Suivi des paris'!I65="10/10",Parametre!$O$25*Parametre!$F$32)))))))))))</f>
        <v/>
      </c>
      <c r="K65" s="60"/>
      <c r="L65" s="60"/>
      <c r="M65" s="54" t="str">
        <f t="shared" si="0"/>
        <v/>
      </c>
      <c r="N65" s="54" t="str">
        <f t="shared" si="2"/>
        <v/>
      </c>
    </row>
    <row r="66" spans="1:14" x14ac:dyDescent="0.25">
      <c r="A66" s="58">
        <f t="shared" si="1"/>
        <v>49</v>
      </c>
      <c r="B66" s="60"/>
      <c r="C66" s="60"/>
      <c r="D66" s="60"/>
      <c r="E66" s="60"/>
      <c r="F66" s="60"/>
      <c r="G66" s="60"/>
      <c r="H66" s="60"/>
      <c r="I66" s="60"/>
      <c r="J66" s="54" t="str">
        <f>IF(I66="","",IF(I66="1/10",Parametre!$O$16*Parametre!$F$32,IF(I66="2/10",Parametre!$O$17*Parametre!$F$32,IF(I66="3/10",Parametre!$O$18*Parametre!$F$32,IF('Suivi des paris'!I66="4/10",Parametre!$O$19*Parametre!$F$32,IF('Suivi des paris'!I66="5/10",Parametre!$O$20*Parametre!$F$32,IF('Suivi des paris'!I66="6/10",Parametre!$O$21*Parametre!$F$32,IF(I66="7/10",Parametre!$O$22*Parametre!$F$32,IF('Suivi des paris'!I66="8/10",Parametre!O71*Parametre!$F$32,IF('Suivi des paris'!I66="9/10",Parametre!$O$24*Parametre!$F$32,IF('Suivi des paris'!I66="10/10",Parametre!$O$25*Parametre!$F$32)))))))))))</f>
        <v/>
      </c>
      <c r="K66" s="60"/>
      <c r="L66" s="60"/>
      <c r="M66" s="54" t="str">
        <f t="shared" si="0"/>
        <v/>
      </c>
      <c r="N66" s="54" t="str">
        <f t="shared" si="2"/>
        <v/>
      </c>
    </row>
    <row r="67" spans="1:14" x14ac:dyDescent="0.25">
      <c r="A67" s="58">
        <f t="shared" si="1"/>
        <v>50</v>
      </c>
      <c r="B67" s="60"/>
      <c r="C67" s="60"/>
      <c r="D67" s="60"/>
      <c r="E67" s="60"/>
      <c r="F67" s="60"/>
      <c r="G67" s="60"/>
      <c r="H67" s="60"/>
      <c r="I67" s="60"/>
      <c r="J67" s="54" t="str">
        <f>IF(I67="","",IF(I67="1/10",Parametre!$O$16*Parametre!$F$32,IF(I67="2/10",Parametre!$O$17*Parametre!$F$32,IF(I67="3/10",Parametre!$O$18*Parametre!$F$32,IF('Suivi des paris'!I67="4/10",Parametre!$O$19*Parametre!$F$32,IF('Suivi des paris'!I67="5/10",Parametre!$O$20*Parametre!$F$32,IF('Suivi des paris'!I67="6/10",Parametre!$O$21*Parametre!$F$32,IF(I67="7/10",Parametre!$O$22*Parametre!$F$32,IF('Suivi des paris'!I67="8/10",Parametre!O72*Parametre!$F$32,IF('Suivi des paris'!I67="9/10",Parametre!$O$24*Parametre!$F$32,IF('Suivi des paris'!I67="10/10",Parametre!$O$25*Parametre!$F$32)))))))))))</f>
        <v/>
      </c>
      <c r="K67" s="60"/>
      <c r="L67" s="60"/>
      <c r="M67" s="54" t="str">
        <f t="shared" si="0"/>
        <v/>
      </c>
      <c r="N67" s="54" t="str">
        <f t="shared" si="2"/>
        <v/>
      </c>
    </row>
    <row r="68" spans="1:14" x14ac:dyDescent="0.25">
      <c r="A68" s="58">
        <f t="shared" si="1"/>
        <v>51</v>
      </c>
      <c r="B68" s="60"/>
      <c r="C68" s="60"/>
      <c r="D68" s="60"/>
      <c r="E68" s="60"/>
      <c r="F68" s="60"/>
      <c r="G68" s="60"/>
      <c r="H68" s="60"/>
      <c r="I68" s="60"/>
      <c r="J68" s="54" t="str">
        <f>IF(I68="","",IF(I68="1/10",Parametre!$O$16*Parametre!$F$32,IF(I68="2/10",Parametre!$O$17*Parametre!$F$32,IF(I68="3/10",Parametre!$O$18*Parametre!$F$32,IF('Suivi des paris'!I68="4/10",Parametre!$O$19*Parametre!$F$32,IF('Suivi des paris'!I68="5/10",Parametre!$O$20*Parametre!$F$32,IF('Suivi des paris'!I68="6/10",Parametre!$O$21*Parametre!$F$32,IF(I68="7/10",Parametre!$O$22*Parametre!$F$32,IF('Suivi des paris'!I68="8/10",Parametre!O73*Parametre!$F$32,IF('Suivi des paris'!I68="9/10",Parametre!$O$24*Parametre!$F$32,IF('Suivi des paris'!I68="10/10",Parametre!$O$25*Parametre!$F$32)))))))))))</f>
        <v/>
      </c>
      <c r="K68" s="60"/>
      <c r="L68" s="60"/>
      <c r="M68" s="54" t="str">
        <f t="shared" si="0"/>
        <v/>
      </c>
      <c r="N68" s="54" t="str">
        <f t="shared" si="2"/>
        <v/>
      </c>
    </row>
    <row r="69" spans="1:14" x14ac:dyDescent="0.25">
      <c r="A69" s="58">
        <f t="shared" si="1"/>
        <v>52</v>
      </c>
      <c r="B69" s="60"/>
      <c r="C69" s="60"/>
      <c r="D69" s="60"/>
      <c r="E69" s="60"/>
      <c r="F69" s="60"/>
      <c r="G69" s="60"/>
      <c r="H69" s="60"/>
      <c r="I69" s="60"/>
      <c r="J69" s="54" t="str">
        <f>IF(I69="","",IF(I69="1/10",Parametre!$O$16*Parametre!$F$32,IF(I69="2/10",Parametre!$O$17*Parametre!$F$32,IF(I69="3/10",Parametre!$O$18*Parametre!$F$32,IF('Suivi des paris'!I69="4/10",Parametre!$O$19*Parametre!$F$32,IF('Suivi des paris'!I69="5/10",Parametre!$O$20*Parametre!$F$32,IF('Suivi des paris'!I69="6/10",Parametre!$O$21*Parametre!$F$32,IF(I69="7/10",Parametre!$O$22*Parametre!$F$32,IF('Suivi des paris'!I69="8/10",Parametre!O74*Parametre!$F$32,IF('Suivi des paris'!I69="9/10",Parametre!$O$24*Parametre!$F$32,IF('Suivi des paris'!I69="10/10",Parametre!$O$25*Parametre!$F$32)))))))))))</f>
        <v/>
      </c>
      <c r="K69" s="60"/>
      <c r="L69" s="60"/>
      <c r="M69" s="54" t="str">
        <f t="shared" si="0"/>
        <v/>
      </c>
      <c r="N69" s="54" t="str">
        <f t="shared" si="2"/>
        <v/>
      </c>
    </row>
    <row r="70" spans="1:14" x14ac:dyDescent="0.25">
      <c r="A70" s="58">
        <f t="shared" si="1"/>
        <v>53</v>
      </c>
      <c r="B70" s="60"/>
      <c r="C70" s="60"/>
      <c r="D70" s="60"/>
      <c r="E70" s="60"/>
      <c r="F70" s="60"/>
      <c r="G70" s="60"/>
      <c r="H70" s="60"/>
      <c r="I70" s="60"/>
      <c r="J70" s="54" t="str">
        <f>IF(I70="","",IF(I70="1/10",Parametre!$O$16*Parametre!$F$32,IF(I70="2/10",Parametre!$O$17*Parametre!$F$32,IF(I70="3/10",Parametre!$O$18*Parametre!$F$32,IF('Suivi des paris'!I70="4/10",Parametre!$O$19*Parametre!$F$32,IF('Suivi des paris'!I70="5/10",Parametre!$O$20*Parametre!$F$32,IF('Suivi des paris'!I70="6/10",Parametre!$O$21*Parametre!$F$32,IF(I70="7/10",Parametre!$O$22*Parametre!$F$32,IF('Suivi des paris'!I70="8/10",Parametre!O75*Parametre!$F$32,IF('Suivi des paris'!I70="9/10",Parametre!$O$24*Parametre!$F$32,IF('Suivi des paris'!I70="10/10",Parametre!$O$25*Parametre!$F$32)))))))))))</f>
        <v/>
      </c>
      <c r="K70" s="60"/>
      <c r="L70" s="60"/>
      <c r="M70" s="54" t="str">
        <f t="shared" si="0"/>
        <v/>
      </c>
      <c r="N70" s="54" t="str">
        <f t="shared" si="2"/>
        <v/>
      </c>
    </row>
    <row r="71" spans="1:14" x14ac:dyDescent="0.25">
      <c r="A71" s="58">
        <f t="shared" si="1"/>
        <v>54</v>
      </c>
      <c r="B71" s="60"/>
      <c r="C71" s="60"/>
      <c r="D71" s="60"/>
      <c r="E71" s="60"/>
      <c r="F71" s="60"/>
      <c r="G71" s="60"/>
      <c r="H71" s="60"/>
      <c r="I71" s="60"/>
      <c r="J71" s="54" t="str">
        <f>IF(I71="","",IF(I71="1/10",Parametre!$O$16*Parametre!$F$32,IF(I71="2/10",Parametre!$O$17*Parametre!$F$32,IF(I71="3/10",Parametre!$O$18*Parametre!$F$32,IF('Suivi des paris'!I71="4/10",Parametre!$O$19*Parametre!$F$32,IF('Suivi des paris'!I71="5/10",Parametre!$O$20*Parametre!$F$32,IF('Suivi des paris'!I71="6/10",Parametre!$O$21*Parametre!$F$32,IF(I71="7/10",Parametre!$O$22*Parametre!$F$32,IF('Suivi des paris'!I71="8/10",Parametre!O76*Parametre!$F$32,IF('Suivi des paris'!I71="9/10",Parametre!$O$24*Parametre!$F$32,IF('Suivi des paris'!I71="10/10",Parametre!$O$25*Parametre!$F$32)))))))))))</f>
        <v/>
      </c>
      <c r="K71" s="60"/>
      <c r="L71" s="60"/>
      <c r="M71" s="54" t="str">
        <f t="shared" si="0"/>
        <v/>
      </c>
      <c r="N71" s="54" t="str">
        <f t="shared" si="2"/>
        <v/>
      </c>
    </row>
    <row r="72" spans="1:14" x14ac:dyDescent="0.25">
      <c r="A72" s="58">
        <f t="shared" si="1"/>
        <v>55</v>
      </c>
      <c r="B72" s="60"/>
      <c r="C72" s="60"/>
      <c r="D72" s="60"/>
      <c r="E72" s="60"/>
      <c r="F72" s="60"/>
      <c r="G72" s="60"/>
      <c r="H72" s="60"/>
      <c r="I72" s="60"/>
      <c r="J72" s="54" t="str">
        <f>IF(I72="","",IF(I72="1/10",Parametre!$O$16*Parametre!$F$32,IF(I72="2/10",Parametre!$O$17*Parametre!$F$32,IF(I72="3/10",Parametre!$O$18*Parametre!$F$32,IF('Suivi des paris'!I72="4/10",Parametre!$O$19*Parametre!$F$32,IF('Suivi des paris'!I72="5/10",Parametre!$O$20*Parametre!$F$32,IF('Suivi des paris'!I72="6/10",Parametre!$O$21*Parametre!$F$32,IF(I72="7/10",Parametre!$O$22*Parametre!$F$32,IF('Suivi des paris'!I72="8/10",Parametre!O77*Parametre!$F$32,IF('Suivi des paris'!I72="9/10",Parametre!$O$24*Parametre!$F$32,IF('Suivi des paris'!I72="10/10",Parametre!$O$25*Parametre!$F$32)))))))))))</f>
        <v/>
      </c>
      <c r="K72" s="60"/>
      <c r="L72" s="60"/>
      <c r="M72" s="54" t="str">
        <f t="shared" si="0"/>
        <v/>
      </c>
      <c r="N72" s="54" t="str">
        <f t="shared" si="2"/>
        <v/>
      </c>
    </row>
    <row r="73" spans="1:14" x14ac:dyDescent="0.25">
      <c r="A73" s="58">
        <f t="shared" si="1"/>
        <v>56</v>
      </c>
      <c r="B73" s="60"/>
      <c r="C73" s="60"/>
      <c r="D73" s="60"/>
      <c r="E73" s="60"/>
      <c r="F73" s="60"/>
      <c r="G73" s="60"/>
      <c r="H73" s="60"/>
      <c r="I73" s="60"/>
      <c r="J73" s="54" t="str">
        <f>IF(I73="","",IF(I73="1/10",Parametre!$O$16*Parametre!$F$32,IF(I73="2/10",Parametre!$O$17*Parametre!$F$32,IF(I73="3/10",Parametre!$O$18*Parametre!$F$32,IF('Suivi des paris'!I73="4/10",Parametre!$O$19*Parametre!$F$32,IF('Suivi des paris'!I73="5/10",Parametre!$O$20*Parametre!$F$32,IF('Suivi des paris'!I73="6/10",Parametre!$O$21*Parametre!$F$32,IF(I73="7/10",Parametre!$O$22*Parametre!$F$32,IF('Suivi des paris'!I73="8/10",Parametre!O78*Parametre!$F$32,IF('Suivi des paris'!I73="9/10",Parametre!$O$24*Parametre!$F$32,IF('Suivi des paris'!I73="10/10",Parametre!$O$25*Parametre!$F$32)))))))))))</f>
        <v/>
      </c>
      <c r="K73" s="60"/>
      <c r="L73" s="60"/>
      <c r="M73" s="54" t="str">
        <f t="shared" si="0"/>
        <v/>
      </c>
      <c r="N73" s="54" t="str">
        <f t="shared" si="2"/>
        <v/>
      </c>
    </row>
    <row r="74" spans="1:14" x14ac:dyDescent="0.25">
      <c r="A74" s="58">
        <f t="shared" si="1"/>
        <v>57</v>
      </c>
      <c r="B74" s="61"/>
      <c r="C74" s="61"/>
      <c r="D74" s="61"/>
      <c r="E74" s="61"/>
      <c r="F74" s="61"/>
      <c r="G74" s="61"/>
      <c r="H74" s="61"/>
      <c r="I74" s="61"/>
      <c r="J74" s="54" t="str">
        <f>IF(I74="","",IF(I74="1/10",Parametre!$O$16*Parametre!$F$32,IF(I74="2/10",Parametre!$O$17*Parametre!$F$32,IF(I74="3/10",Parametre!$O$18*Parametre!$F$32,IF('Suivi des paris'!I74="4/10",Parametre!$O$19*Parametre!$F$32,IF('Suivi des paris'!I74="5/10",Parametre!$O$20*Parametre!$F$32,IF('Suivi des paris'!I74="6/10",Parametre!$O$21*Parametre!$F$32,IF(I74="7/10",Parametre!$O$22*Parametre!$F$32,IF('Suivi des paris'!I74="8/10",Parametre!O79*Parametre!$F$32,IF('Suivi des paris'!I74="9/10",Parametre!$O$24*Parametre!$F$32,IF('Suivi des paris'!I74="10/10",Parametre!$O$25*Parametre!$F$32)))))))))))</f>
        <v/>
      </c>
      <c r="K74" s="61"/>
      <c r="L74" s="61"/>
      <c r="M74" s="55" t="str">
        <f t="shared" si="0"/>
        <v/>
      </c>
      <c r="N74" s="54" t="str">
        <f t="shared" si="2"/>
        <v/>
      </c>
    </row>
    <row r="75" spans="1:14" x14ac:dyDescent="0.25">
      <c r="A75" s="58">
        <f t="shared" si="1"/>
        <v>58</v>
      </c>
      <c r="B75" s="60"/>
      <c r="C75" s="60"/>
      <c r="D75" s="60"/>
      <c r="E75" s="60"/>
      <c r="F75" s="60"/>
      <c r="G75" s="60"/>
      <c r="H75" s="60"/>
      <c r="I75" s="60"/>
      <c r="J75" s="54" t="str">
        <f>IF(I75="","",IF(I75="1/10",Parametre!$O$16*Parametre!$F$32,IF(I75="2/10",Parametre!$O$17*Parametre!$F$32,IF(I75="3/10",Parametre!$O$18*Parametre!$F$32,IF('Suivi des paris'!I75="4/10",Parametre!$O$19*Parametre!$F$32,IF('Suivi des paris'!I75="5/10",Parametre!$O$20*Parametre!$F$32,IF('Suivi des paris'!I75="6/10",Parametre!$O$21*Parametre!$F$32,IF(I75="7/10",Parametre!$O$22*Parametre!$F$32,IF('Suivi des paris'!I75="8/10",Parametre!O80*Parametre!$F$32,IF('Suivi des paris'!I75="9/10",Parametre!$O$24*Parametre!$F$32,IF('Suivi des paris'!I75="10/10",Parametre!$O$25*Parametre!$F$32)))))))))))</f>
        <v/>
      </c>
      <c r="K75" s="60"/>
      <c r="L75" s="60"/>
      <c r="M75" s="54" t="str">
        <f t="shared" si="0"/>
        <v/>
      </c>
      <c r="N75" s="54" t="str">
        <f t="shared" si="2"/>
        <v/>
      </c>
    </row>
    <row r="76" spans="1:14" x14ac:dyDescent="0.25">
      <c r="A76" s="58">
        <f t="shared" si="1"/>
        <v>59</v>
      </c>
      <c r="B76" s="60"/>
      <c r="C76" s="60"/>
      <c r="D76" s="60"/>
      <c r="E76" s="60"/>
      <c r="F76" s="60"/>
      <c r="G76" s="60"/>
      <c r="H76" s="60"/>
      <c r="I76" s="60"/>
      <c r="J76" s="54" t="str">
        <f>IF(I76="","",IF(I76="1/10",Parametre!$O$16*Parametre!$F$32,IF(I76="2/10",Parametre!$O$17*Parametre!$F$32,IF(I76="3/10",Parametre!$O$18*Parametre!$F$32,IF('Suivi des paris'!I76="4/10",Parametre!$O$19*Parametre!$F$32,IF('Suivi des paris'!I76="5/10",Parametre!$O$20*Parametre!$F$32,IF('Suivi des paris'!I76="6/10",Parametre!$O$21*Parametre!$F$32,IF(I76="7/10",Parametre!$O$22*Parametre!$F$32,IF('Suivi des paris'!I76="8/10",Parametre!O81*Parametre!$F$32,IF('Suivi des paris'!I76="9/10",Parametre!$O$24*Parametre!$F$32,IF('Suivi des paris'!I76="10/10",Parametre!$O$25*Parametre!$F$32)))))))))))</f>
        <v/>
      </c>
      <c r="K76" s="60"/>
      <c r="L76" s="60"/>
      <c r="M76" s="54" t="str">
        <f t="shared" si="0"/>
        <v/>
      </c>
      <c r="N76" s="54" t="str">
        <f t="shared" si="2"/>
        <v/>
      </c>
    </row>
    <row r="77" spans="1:14" x14ac:dyDescent="0.25">
      <c r="A77" s="58">
        <f t="shared" si="1"/>
        <v>60</v>
      </c>
      <c r="B77" s="60"/>
      <c r="C77" s="60"/>
      <c r="D77" s="60"/>
      <c r="E77" s="60"/>
      <c r="F77" s="60"/>
      <c r="G77" s="60"/>
      <c r="H77" s="60"/>
      <c r="I77" s="60"/>
      <c r="J77" s="54" t="str">
        <f>IF(I77="","",IF(I77="1/10",Parametre!$O$16*Parametre!$F$32,IF(I77="2/10",Parametre!$O$17*Parametre!$F$32,IF(I77="3/10",Parametre!$O$18*Parametre!$F$32,IF('Suivi des paris'!I77="4/10",Parametre!$O$19*Parametre!$F$32,IF('Suivi des paris'!I77="5/10",Parametre!$O$20*Parametre!$F$32,IF('Suivi des paris'!I77="6/10",Parametre!$O$21*Parametre!$F$32,IF(I77="7/10",Parametre!$O$22*Parametre!$F$32,IF('Suivi des paris'!I77="8/10",Parametre!O82*Parametre!$F$32,IF('Suivi des paris'!I77="9/10",Parametre!$O$24*Parametre!$F$32,IF('Suivi des paris'!I77="10/10",Parametre!$O$25*Parametre!$F$32)))))))))))</f>
        <v/>
      </c>
      <c r="K77" s="60"/>
      <c r="L77" s="60"/>
      <c r="M77" s="54" t="str">
        <f t="shared" si="0"/>
        <v/>
      </c>
      <c r="N77" s="54" t="str">
        <f t="shared" si="2"/>
        <v/>
      </c>
    </row>
    <row r="78" spans="1:14" x14ac:dyDescent="0.25">
      <c r="A78" s="58">
        <f t="shared" si="1"/>
        <v>61</v>
      </c>
      <c r="B78" s="60"/>
      <c r="C78" s="60"/>
      <c r="D78" s="60"/>
      <c r="E78" s="60"/>
      <c r="F78" s="60"/>
      <c r="G78" s="60"/>
      <c r="H78" s="60"/>
      <c r="I78" s="60"/>
      <c r="J78" s="54" t="str">
        <f>IF(I78="","",IF(I78="1/10",Parametre!$O$16*Parametre!$F$32,IF(I78="2/10",Parametre!$O$17*Parametre!$F$32,IF(I78="3/10",Parametre!$O$18*Parametre!$F$32,IF('Suivi des paris'!I78="4/10",Parametre!$O$19*Parametre!$F$32,IF('Suivi des paris'!I78="5/10",Parametre!$O$20*Parametre!$F$32,IF('Suivi des paris'!I78="6/10",Parametre!$O$21*Parametre!$F$32,IF(I78="7/10",Parametre!$O$22*Parametre!$F$32,IF('Suivi des paris'!I78="8/10",Parametre!O83*Parametre!$F$32,IF('Suivi des paris'!I78="9/10",Parametre!$O$24*Parametre!$F$32,IF('Suivi des paris'!I78="10/10",Parametre!$O$25*Parametre!$F$32)))))))))))</f>
        <v/>
      </c>
      <c r="K78" s="60"/>
      <c r="L78" s="60"/>
      <c r="M78" s="54" t="str">
        <f t="shared" si="0"/>
        <v/>
      </c>
      <c r="N78" s="54" t="str">
        <f t="shared" si="2"/>
        <v/>
      </c>
    </row>
    <row r="79" spans="1:14" x14ac:dyDescent="0.25">
      <c r="A79" s="58">
        <f t="shared" si="1"/>
        <v>62</v>
      </c>
      <c r="B79" s="60"/>
      <c r="C79" s="60"/>
      <c r="D79" s="60"/>
      <c r="E79" s="60"/>
      <c r="F79" s="60"/>
      <c r="G79" s="60"/>
      <c r="H79" s="60"/>
      <c r="I79" s="60"/>
      <c r="J79" s="54" t="str">
        <f>IF(I79="","",IF(I79="1/10",Parametre!$O$16*Parametre!$F$32,IF(I79="2/10",Parametre!$O$17*Parametre!$F$32,IF(I79="3/10",Parametre!$O$18*Parametre!$F$32,IF('Suivi des paris'!I79="4/10",Parametre!$O$19*Parametre!$F$32,IF('Suivi des paris'!I79="5/10",Parametre!$O$20*Parametre!$F$32,IF('Suivi des paris'!I79="6/10",Parametre!$O$21*Parametre!$F$32,IF(I79="7/10",Parametre!$O$22*Parametre!$F$32,IF('Suivi des paris'!I79="8/10",Parametre!O84*Parametre!$F$32,IF('Suivi des paris'!I79="9/10",Parametre!$O$24*Parametre!$F$32,IF('Suivi des paris'!I79="10/10",Parametre!$O$25*Parametre!$F$32)))))))))))</f>
        <v/>
      </c>
      <c r="K79" s="60"/>
      <c r="L79" s="60"/>
      <c r="M79" s="54" t="str">
        <f t="shared" si="0"/>
        <v/>
      </c>
      <c r="N79" s="54" t="str">
        <f t="shared" si="2"/>
        <v/>
      </c>
    </row>
    <row r="80" spans="1:14" x14ac:dyDescent="0.25">
      <c r="A80" s="58">
        <f t="shared" si="1"/>
        <v>63</v>
      </c>
      <c r="B80" s="60"/>
      <c r="C80" s="60"/>
      <c r="D80" s="60"/>
      <c r="E80" s="60"/>
      <c r="F80" s="60"/>
      <c r="G80" s="60"/>
      <c r="H80" s="60"/>
      <c r="I80" s="60"/>
      <c r="J80" s="54" t="str">
        <f>IF(I80="","",IF(I80="1/10",Parametre!$O$16*Parametre!$F$32,IF(I80="2/10",Parametre!$O$17*Parametre!$F$32,IF(I80="3/10",Parametre!$O$18*Parametre!$F$32,IF('Suivi des paris'!I80="4/10",Parametre!$O$19*Parametre!$F$32,IF('Suivi des paris'!I80="5/10",Parametre!$O$20*Parametre!$F$32,IF('Suivi des paris'!I80="6/10",Parametre!$O$21*Parametre!$F$32,IF(I80="7/10",Parametre!$O$22*Parametre!$F$32,IF('Suivi des paris'!I80="8/10",Parametre!O85*Parametre!$F$32,IF('Suivi des paris'!I80="9/10",Parametre!$O$24*Parametre!$F$32,IF('Suivi des paris'!I80="10/10",Parametre!$O$25*Parametre!$F$32)))))))))))</f>
        <v/>
      </c>
      <c r="K80" s="60"/>
      <c r="L80" s="60"/>
      <c r="M80" s="54" t="str">
        <f t="shared" si="0"/>
        <v/>
      </c>
      <c r="N80" s="54" t="str">
        <f t="shared" si="2"/>
        <v/>
      </c>
    </row>
    <row r="81" spans="1:14" x14ac:dyDescent="0.25">
      <c r="A81" s="58">
        <f t="shared" si="1"/>
        <v>64</v>
      </c>
      <c r="B81" s="60"/>
      <c r="C81" s="60"/>
      <c r="D81" s="60"/>
      <c r="E81" s="60"/>
      <c r="F81" s="60"/>
      <c r="G81" s="60"/>
      <c r="H81" s="60"/>
      <c r="I81" s="60"/>
      <c r="J81" s="54" t="str">
        <f>IF(I81="","",IF(I81="1/10",Parametre!$O$16*Parametre!$F$32,IF(I81="2/10",Parametre!$O$17*Parametre!$F$32,IF(I81="3/10",Parametre!$O$18*Parametre!$F$32,IF('Suivi des paris'!I81="4/10",Parametre!$O$19*Parametre!$F$32,IF('Suivi des paris'!I81="5/10",Parametre!$O$20*Parametre!$F$32,IF('Suivi des paris'!I81="6/10",Parametre!$O$21*Parametre!$F$32,IF(I81="7/10",Parametre!$O$22*Parametre!$F$32,IF('Suivi des paris'!I81="8/10",Parametre!O86*Parametre!$F$32,IF('Suivi des paris'!I81="9/10",Parametre!$O$24*Parametre!$F$32,IF('Suivi des paris'!I81="10/10",Parametre!$O$25*Parametre!$F$32)))))))))))</f>
        <v/>
      </c>
      <c r="K81" s="60"/>
      <c r="L81" s="60"/>
      <c r="M81" s="54" t="str">
        <f t="shared" si="0"/>
        <v/>
      </c>
      <c r="N81" s="54" t="str">
        <f t="shared" si="2"/>
        <v/>
      </c>
    </row>
    <row r="82" spans="1:14" x14ac:dyDescent="0.25">
      <c r="A82" s="58">
        <f t="shared" si="1"/>
        <v>65</v>
      </c>
      <c r="B82" s="60"/>
      <c r="C82" s="60"/>
      <c r="D82" s="60"/>
      <c r="E82" s="60"/>
      <c r="F82" s="60"/>
      <c r="G82" s="60"/>
      <c r="H82" s="60"/>
      <c r="I82" s="60"/>
      <c r="J82" s="54" t="str">
        <f>IF(I82="","",IF(I82="1/10",Parametre!$O$16*Parametre!$F$32,IF(I82="2/10",Parametre!$O$17*Parametre!$F$32,IF(I82="3/10",Parametre!$O$18*Parametre!$F$32,IF('Suivi des paris'!I82="4/10",Parametre!$O$19*Parametre!$F$32,IF('Suivi des paris'!I82="5/10",Parametre!$O$20*Parametre!$F$32,IF('Suivi des paris'!I82="6/10",Parametre!$O$21*Parametre!$F$32,IF(I82="7/10",Parametre!$O$22*Parametre!$F$32,IF('Suivi des paris'!I82="8/10",Parametre!O87*Parametre!$F$32,IF('Suivi des paris'!I82="9/10",Parametre!$O$24*Parametre!$F$32,IF('Suivi des paris'!I82="10/10",Parametre!$O$25*Parametre!$F$32)))))))))))</f>
        <v/>
      </c>
      <c r="K82" s="60"/>
      <c r="L82" s="60"/>
      <c r="M82" s="54" t="str">
        <f t="shared" si="0"/>
        <v/>
      </c>
      <c r="N82" s="54" t="str">
        <f t="shared" si="2"/>
        <v/>
      </c>
    </row>
    <row r="83" spans="1:14" x14ac:dyDescent="0.25">
      <c r="A83" s="58">
        <f t="shared" si="1"/>
        <v>66</v>
      </c>
      <c r="B83" s="60"/>
      <c r="C83" s="60"/>
      <c r="D83" s="60"/>
      <c r="E83" s="60"/>
      <c r="F83" s="60"/>
      <c r="G83" s="60"/>
      <c r="H83" s="60"/>
      <c r="I83" s="60"/>
      <c r="J83" s="54" t="str">
        <f>IF(I83="","",IF(I83="1/10",Parametre!$O$16*Parametre!$F$32,IF(I83="2/10",Parametre!$O$17*Parametre!$F$32,IF(I83="3/10",Parametre!$O$18*Parametre!$F$32,IF('Suivi des paris'!I83="4/10",Parametre!$O$19*Parametre!$F$32,IF('Suivi des paris'!I83="5/10",Parametre!$O$20*Parametre!$F$32,IF('Suivi des paris'!I83="6/10",Parametre!$O$21*Parametre!$F$32,IF(I83="7/10",Parametre!$O$22*Parametre!$F$32,IF('Suivi des paris'!I83="8/10",Parametre!O88*Parametre!$F$32,IF('Suivi des paris'!I83="9/10",Parametre!$O$24*Parametre!$F$32,IF('Suivi des paris'!I83="10/10",Parametre!$O$25*Parametre!$F$32)))))))))))</f>
        <v/>
      </c>
      <c r="K83" s="60"/>
      <c r="L83" s="60"/>
      <c r="M83" s="54" t="str">
        <f t="shared" ref="M83:M117" si="3">IF(L83="","",IF(L83="Gagné",K83*G83-K83,IF(L83="Perdu",-K83,IF(L83="Annulé",0,IF(L83="Remboursé",0)))))</f>
        <v/>
      </c>
      <c r="N83" s="54" t="str">
        <f t="shared" si="2"/>
        <v/>
      </c>
    </row>
    <row r="84" spans="1:14" x14ac:dyDescent="0.25">
      <c r="A84" s="58">
        <f t="shared" ref="A84:A117" si="4">A83+1</f>
        <v>67</v>
      </c>
      <c r="B84" s="60"/>
      <c r="C84" s="60"/>
      <c r="D84" s="60"/>
      <c r="E84" s="60"/>
      <c r="F84" s="60"/>
      <c r="G84" s="60"/>
      <c r="H84" s="60"/>
      <c r="I84" s="60"/>
      <c r="J84" s="54" t="str">
        <f>IF(I84="","",IF(I84="1/10",Parametre!$O$16*Parametre!$F$32,IF(I84="2/10",Parametre!$O$17*Parametre!$F$32,IF(I84="3/10",Parametre!$O$18*Parametre!$F$32,IF('Suivi des paris'!I84="4/10",Parametre!$O$19*Parametre!$F$32,IF('Suivi des paris'!I84="5/10",Parametre!$O$20*Parametre!$F$32,IF('Suivi des paris'!I84="6/10",Parametre!$O$21*Parametre!$F$32,IF(I84="7/10",Parametre!$O$22*Parametre!$F$32,IF('Suivi des paris'!I84="8/10",Parametre!O89*Parametre!$F$32,IF('Suivi des paris'!I84="9/10",Parametre!$O$24*Parametre!$F$32,IF('Suivi des paris'!I84="10/10",Parametre!$O$25*Parametre!$F$32)))))))))))</f>
        <v/>
      </c>
      <c r="K84" s="60"/>
      <c r="L84" s="60"/>
      <c r="M84" s="54" t="str">
        <f t="shared" si="3"/>
        <v/>
      </c>
      <c r="N84" s="54" t="str">
        <f t="shared" ref="N84:N117" si="5">IF(L84="","",N83+M84)</f>
        <v/>
      </c>
    </row>
    <row r="85" spans="1:14" x14ac:dyDescent="0.25">
      <c r="A85" s="58">
        <f t="shared" si="4"/>
        <v>68</v>
      </c>
      <c r="B85" s="60"/>
      <c r="C85" s="60"/>
      <c r="D85" s="60"/>
      <c r="E85" s="60"/>
      <c r="F85" s="60"/>
      <c r="G85" s="60"/>
      <c r="H85" s="60"/>
      <c r="I85" s="60"/>
      <c r="J85" s="54" t="str">
        <f>IF(I85="","",IF(I85="1/10",Parametre!$O$16*Parametre!$F$32,IF(I85="2/10",Parametre!$O$17*Parametre!$F$32,IF(I85="3/10",Parametre!$O$18*Parametre!$F$32,IF('Suivi des paris'!I85="4/10",Parametre!$O$19*Parametre!$F$32,IF('Suivi des paris'!I85="5/10",Parametre!$O$20*Parametre!$F$32,IF('Suivi des paris'!I85="6/10",Parametre!$O$21*Parametre!$F$32,IF(I85="7/10",Parametre!$O$22*Parametre!$F$32,IF('Suivi des paris'!I85="8/10",Parametre!O90*Parametre!$F$32,IF('Suivi des paris'!I85="9/10",Parametre!$O$24*Parametre!$F$32,IF('Suivi des paris'!I85="10/10",Parametre!$O$25*Parametre!$F$32)))))))))))</f>
        <v/>
      </c>
      <c r="K85" s="60"/>
      <c r="L85" s="60"/>
      <c r="M85" s="54" t="str">
        <f t="shared" si="3"/>
        <v/>
      </c>
      <c r="N85" s="54" t="str">
        <f t="shared" si="5"/>
        <v/>
      </c>
    </row>
    <row r="86" spans="1:14" x14ac:dyDescent="0.25">
      <c r="A86" s="58">
        <f t="shared" si="4"/>
        <v>69</v>
      </c>
      <c r="B86" s="60"/>
      <c r="C86" s="60"/>
      <c r="D86" s="60"/>
      <c r="E86" s="60"/>
      <c r="F86" s="60"/>
      <c r="G86" s="60"/>
      <c r="H86" s="60"/>
      <c r="I86" s="60"/>
      <c r="J86" s="54" t="str">
        <f>IF(I86="","",IF(I86="1/10",Parametre!$O$16*Parametre!$F$32,IF(I86="2/10",Parametre!$O$17*Parametre!$F$32,IF(I86="3/10",Parametre!$O$18*Parametre!$F$32,IF('Suivi des paris'!I86="4/10",Parametre!$O$19*Parametre!$F$32,IF('Suivi des paris'!I86="5/10",Parametre!$O$20*Parametre!$F$32,IF('Suivi des paris'!I86="6/10",Parametre!$O$21*Parametre!$F$32,IF(I86="7/10",Parametre!$O$22*Parametre!$F$32,IF('Suivi des paris'!I86="8/10",Parametre!O91*Parametre!$F$32,IF('Suivi des paris'!I86="9/10",Parametre!$O$24*Parametre!$F$32,IF('Suivi des paris'!I86="10/10",Parametre!$O$25*Parametre!$F$32)))))))))))</f>
        <v/>
      </c>
      <c r="K86" s="60"/>
      <c r="L86" s="60"/>
      <c r="M86" s="54" t="str">
        <f t="shared" si="3"/>
        <v/>
      </c>
      <c r="N86" s="54" t="str">
        <f t="shared" si="5"/>
        <v/>
      </c>
    </row>
    <row r="87" spans="1:14" x14ac:dyDescent="0.25">
      <c r="A87" s="58">
        <f t="shared" si="4"/>
        <v>70</v>
      </c>
      <c r="B87" s="60"/>
      <c r="C87" s="60"/>
      <c r="D87" s="60"/>
      <c r="E87" s="60"/>
      <c r="F87" s="60"/>
      <c r="G87" s="60"/>
      <c r="H87" s="60"/>
      <c r="I87" s="60"/>
      <c r="J87" s="54" t="str">
        <f>IF(I87="","",IF(I87="1/10",Parametre!$O$16*Parametre!$F$32,IF(I87="2/10",Parametre!$O$17*Parametre!$F$32,IF(I87="3/10",Parametre!$O$18*Parametre!$F$32,IF('Suivi des paris'!I87="4/10",Parametre!$O$19*Parametre!$F$32,IF('Suivi des paris'!I87="5/10",Parametre!$O$20*Parametre!$F$32,IF('Suivi des paris'!I87="6/10",Parametre!$O$21*Parametre!$F$32,IF(I87="7/10",Parametre!$O$22*Parametre!$F$32,IF('Suivi des paris'!I87="8/10",Parametre!O92*Parametre!$F$32,IF('Suivi des paris'!I87="9/10",Parametre!$O$24*Parametre!$F$32,IF('Suivi des paris'!I87="10/10",Parametre!$O$25*Parametre!$F$32)))))))))))</f>
        <v/>
      </c>
      <c r="K87" s="60"/>
      <c r="L87" s="60"/>
      <c r="M87" s="54" t="str">
        <f t="shared" si="3"/>
        <v/>
      </c>
      <c r="N87" s="54" t="str">
        <f t="shared" si="5"/>
        <v/>
      </c>
    </row>
    <row r="88" spans="1:14" x14ac:dyDescent="0.25">
      <c r="A88" s="58">
        <f t="shared" si="4"/>
        <v>71</v>
      </c>
      <c r="B88" s="60"/>
      <c r="C88" s="60"/>
      <c r="D88" s="60"/>
      <c r="E88" s="60"/>
      <c r="F88" s="60"/>
      <c r="G88" s="60"/>
      <c r="H88" s="60"/>
      <c r="I88" s="60"/>
      <c r="J88" s="54" t="str">
        <f>IF(I88="","",IF(I88="1/10",Parametre!$O$16*Parametre!$F$32,IF(I88="2/10",Parametre!$O$17*Parametre!$F$32,IF(I88="3/10",Parametre!$O$18*Parametre!$F$32,IF('Suivi des paris'!I88="4/10",Parametre!$O$19*Parametre!$F$32,IF('Suivi des paris'!I88="5/10",Parametre!$O$20*Parametre!$F$32,IF('Suivi des paris'!I88="6/10",Parametre!$O$21*Parametre!$F$32,IF(I88="7/10",Parametre!$O$22*Parametre!$F$32,IF('Suivi des paris'!I88="8/10",Parametre!O93*Parametre!$F$32,IF('Suivi des paris'!I88="9/10",Parametre!$O$24*Parametre!$F$32,IF('Suivi des paris'!I88="10/10",Parametre!$O$25*Parametre!$F$32)))))))))))</f>
        <v/>
      </c>
      <c r="K88" s="60"/>
      <c r="L88" s="60"/>
      <c r="M88" s="54" t="str">
        <f t="shared" si="3"/>
        <v/>
      </c>
      <c r="N88" s="54" t="str">
        <f t="shared" si="5"/>
        <v/>
      </c>
    </row>
    <row r="89" spans="1:14" x14ac:dyDescent="0.25">
      <c r="A89" s="58">
        <f t="shared" si="4"/>
        <v>72</v>
      </c>
      <c r="B89" s="60"/>
      <c r="C89" s="60"/>
      <c r="D89" s="60"/>
      <c r="E89" s="60"/>
      <c r="F89" s="60"/>
      <c r="G89" s="60"/>
      <c r="H89" s="60"/>
      <c r="I89" s="60"/>
      <c r="J89" s="54" t="str">
        <f>IF(I89="","",IF(I89="1/10",Parametre!$O$16*Parametre!$F$32,IF(I89="2/10",Parametre!$O$17*Parametre!$F$32,IF(I89="3/10",Parametre!$O$18*Parametre!$F$32,IF('Suivi des paris'!I89="4/10",Parametre!$O$19*Parametre!$F$32,IF('Suivi des paris'!I89="5/10",Parametre!$O$20*Parametre!$F$32,IF('Suivi des paris'!I89="6/10",Parametre!$O$21*Parametre!$F$32,IF(I89="7/10",Parametre!$O$22*Parametre!$F$32,IF('Suivi des paris'!I89="8/10",Parametre!O94*Parametre!$F$32,IF('Suivi des paris'!I89="9/10",Parametre!$O$24*Parametre!$F$32,IF('Suivi des paris'!I89="10/10",Parametre!$O$25*Parametre!$F$32)))))))))))</f>
        <v/>
      </c>
      <c r="K89" s="60"/>
      <c r="L89" s="60"/>
      <c r="M89" s="54" t="str">
        <f t="shared" si="3"/>
        <v/>
      </c>
      <c r="N89" s="54" t="str">
        <f t="shared" si="5"/>
        <v/>
      </c>
    </row>
    <row r="90" spans="1:14" x14ac:dyDescent="0.25">
      <c r="A90" s="58">
        <f t="shared" si="4"/>
        <v>73</v>
      </c>
      <c r="B90" s="60"/>
      <c r="C90" s="60"/>
      <c r="D90" s="60"/>
      <c r="E90" s="60"/>
      <c r="F90" s="60"/>
      <c r="G90" s="60"/>
      <c r="H90" s="60"/>
      <c r="I90" s="60"/>
      <c r="J90" s="54" t="str">
        <f>IF(I90="","",IF(I90="1/10",Parametre!$O$16*Parametre!$F$32,IF(I90="2/10",Parametre!$O$17*Parametre!$F$32,IF(I90="3/10",Parametre!$O$18*Parametre!$F$32,IF('Suivi des paris'!I90="4/10",Parametre!$O$19*Parametre!$F$32,IF('Suivi des paris'!I90="5/10",Parametre!$O$20*Parametre!$F$32,IF('Suivi des paris'!I90="6/10",Parametre!$O$21*Parametre!$F$32,IF(I90="7/10",Parametre!$O$22*Parametre!$F$32,IF('Suivi des paris'!I90="8/10",Parametre!O95*Parametre!$F$32,IF('Suivi des paris'!I90="9/10",Parametre!$O$24*Parametre!$F$32,IF('Suivi des paris'!I90="10/10",Parametre!$O$25*Parametre!$F$32)))))))))))</f>
        <v/>
      </c>
      <c r="K90" s="60"/>
      <c r="L90" s="60"/>
      <c r="M90" s="54" t="str">
        <f t="shared" si="3"/>
        <v/>
      </c>
      <c r="N90" s="54" t="str">
        <f t="shared" si="5"/>
        <v/>
      </c>
    </row>
    <row r="91" spans="1:14" x14ac:dyDescent="0.25">
      <c r="A91" s="58">
        <f t="shared" si="4"/>
        <v>74</v>
      </c>
      <c r="B91" s="60"/>
      <c r="C91" s="60"/>
      <c r="D91" s="60"/>
      <c r="E91" s="60"/>
      <c r="F91" s="60"/>
      <c r="G91" s="60"/>
      <c r="H91" s="60"/>
      <c r="I91" s="60"/>
      <c r="J91" s="54" t="str">
        <f>IF(I91="","",IF(I91="1/10",Parametre!$O$16*Parametre!$F$32,IF(I91="2/10",Parametre!$O$17*Parametre!$F$32,IF(I91="3/10",Parametre!$O$18*Parametre!$F$32,IF('Suivi des paris'!I91="4/10",Parametre!$O$19*Parametre!$F$32,IF('Suivi des paris'!I91="5/10",Parametre!$O$20*Parametre!$F$32,IF('Suivi des paris'!I91="6/10",Parametre!$O$21*Parametre!$F$32,IF(I91="7/10",Parametre!$O$22*Parametre!$F$32,IF('Suivi des paris'!I91="8/10",Parametre!O96*Parametre!$F$32,IF('Suivi des paris'!I91="9/10",Parametre!$O$24*Parametre!$F$32,IF('Suivi des paris'!I91="10/10",Parametre!$O$25*Parametre!$F$32)))))))))))</f>
        <v/>
      </c>
      <c r="K91" s="60"/>
      <c r="L91" s="60"/>
      <c r="M91" s="54" t="str">
        <f t="shared" si="3"/>
        <v/>
      </c>
      <c r="N91" s="54" t="str">
        <f t="shared" si="5"/>
        <v/>
      </c>
    </row>
    <row r="92" spans="1:14" x14ac:dyDescent="0.25">
      <c r="A92" s="58">
        <f t="shared" si="4"/>
        <v>75</v>
      </c>
      <c r="B92" s="60"/>
      <c r="C92" s="60"/>
      <c r="D92" s="60"/>
      <c r="E92" s="60"/>
      <c r="F92" s="60"/>
      <c r="G92" s="60"/>
      <c r="H92" s="60"/>
      <c r="I92" s="60"/>
      <c r="J92" s="54" t="str">
        <f>IF(I92="","",IF(I92="1/10",Parametre!$O$16*Parametre!$F$32,IF(I92="2/10",Parametre!$O$17*Parametre!$F$32,IF(I92="3/10",Parametre!$O$18*Parametre!$F$32,IF('Suivi des paris'!I92="4/10",Parametre!$O$19*Parametre!$F$32,IF('Suivi des paris'!I92="5/10",Parametre!$O$20*Parametre!$F$32,IF('Suivi des paris'!I92="6/10",Parametre!$O$21*Parametre!$F$32,IF(I92="7/10",Parametre!$O$22*Parametre!$F$32,IF('Suivi des paris'!I92="8/10",Parametre!O97*Parametre!$F$32,IF('Suivi des paris'!I92="9/10",Parametre!$O$24*Parametre!$F$32,IF('Suivi des paris'!I92="10/10",Parametre!$O$25*Parametre!$F$32)))))))))))</f>
        <v/>
      </c>
      <c r="K92" s="60"/>
      <c r="L92" s="60"/>
      <c r="M92" s="54" t="str">
        <f t="shared" si="3"/>
        <v/>
      </c>
      <c r="N92" s="54" t="str">
        <f t="shared" si="5"/>
        <v/>
      </c>
    </row>
    <row r="93" spans="1:14" x14ac:dyDescent="0.25">
      <c r="A93" s="58">
        <f t="shared" si="4"/>
        <v>76</v>
      </c>
      <c r="B93" s="60"/>
      <c r="C93" s="60"/>
      <c r="D93" s="60"/>
      <c r="E93" s="60"/>
      <c r="F93" s="60"/>
      <c r="G93" s="60"/>
      <c r="H93" s="60"/>
      <c r="I93" s="60"/>
      <c r="J93" s="54" t="str">
        <f>IF(I93="","",IF(I93="1/10",Parametre!$O$16*Parametre!$F$32,IF(I93="2/10",Parametre!$O$17*Parametre!$F$32,IF(I93="3/10",Parametre!$O$18*Parametre!$F$32,IF('Suivi des paris'!I93="4/10",Parametre!$O$19*Parametre!$F$32,IF('Suivi des paris'!I93="5/10",Parametre!$O$20*Parametre!$F$32,IF('Suivi des paris'!I93="6/10",Parametre!$O$21*Parametre!$F$32,IF(I93="7/10",Parametre!$O$22*Parametre!$F$32,IF('Suivi des paris'!I93="8/10",Parametre!O98*Parametre!$F$32,IF('Suivi des paris'!I93="9/10",Parametre!$O$24*Parametre!$F$32,IF('Suivi des paris'!I93="10/10",Parametre!$O$25*Parametre!$F$32)))))))))))</f>
        <v/>
      </c>
      <c r="K93" s="60"/>
      <c r="L93" s="60"/>
      <c r="M93" s="54" t="str">
        <f t="shared" si="3"/>
        <v/>
      </c>
      <c r="N93" s="54" t="str">
        <f t="shared" si="5"/>
        <v/>
      </c>
    </row>
    <row r="94" spans="1:14" x14ac:dyDescent="0.25">
      <c r="A94" s="58">
        <f t="shared" si="4"/>
        <v>77</v>
      </c>
      <c r="B94" s="60"/>
      <c r="C94" s="60"/>
      <c r="D94" s="60"/>
      <c r="E94" s="60"/>
      <c r="F94" s="60"/>
      <c r="G94" s="60"/>
      <c r="H94" s="60"/>
      <c r="I94" s="60"/>
      <c r="J94" s="54" t="str">
        <f>IF(I94="","",IF(I94="1/10",Parametre!$O$16*Parametre!$F$32,IF(I94="2/10",Parametre!$O$17*Parametre!$F$32,IF(I94="3/10",Parametre!$O$18*Parametre!$F$32,IF('Suivi des paris'!I94="4/10",Parametre!$O$19*Parametre!$F$32,IF('Suivi des paris'!I94="5/10",Parametre!$O$20*Parametre!$F$32,IF('Suivi des paris'!I94="6/10",Parametre!$O$21*Parametre!$F$32,IF(I94="7/10",Parametre!$O$22*Parametre!$F$32,IF('Suivi des paris'!I94="8/10",Parametre!O99*Parametre!$F$32,IF('Suivi des paris'!I94="9/10",Parametre!$O$24*Parametre!$F$32,IF('Suivi des paris'!I94="10/10",Parametre!$O$25*Parametre!$F$32)))))))))))</f>
        <v/>
      </c>
      <c r="K94" s="60"/>
      <c r="L94" s="60"/>
      <c r="M94" s="54" t="str">
        <f t="shared" si="3"/>
        <v/>
      </c>
      <c r="N94" s="54" t="str">
        <f t="shared" si="5"/>
        <v/>
      </c>
    </row>
    <row r="95" spans="1:14" x14ac:dyDescent="0.25">
      <c r="A95" s="58">
        <f t="shared" si="4"/>
        <v>78</v>
      </c>
      <c r="B95" s="60"/>
      <c r="C95" s="60"/>
      <c r="D95" s="60"/>
      <c r="E95" s="60"/>
      <c r="F95" s="60"/>
      <c r="G95" s="60"/>
      <c r="H95" s="60"/>
      <c r="I95" s="60"/>
      <c r="J95" s="54" t="str">
        <f>IF(I95="","",IF(I95="1/10",Parametre!$O$16*Parametre!$F$32,IF(I95="2/10",Parametre!$O$17*Parametre!$F$32,IF(I95="3/10",Parametre!$O$18*Parametre!$F$32,IF('Suivi des paris'!I95="4/10",Parametre!$O$19*Parametre!$F$32,IF('Suivi des paris'!I95="5/10",Parametre!$O$20*Parametre!$F$32,IF('Suivi des paris'!I95="6/10",Parametre!$O$21*Parametre!$F$32,IF(I95="7/10",Parametre!$O$22*Parametre!$F$32,IF('Suivi des paris'!I95="8/10",Parametre!O100*Parametre!$F$32,IF('Suivi des paris'!I95="9/10",Parametre!$O$24*Parametre!$F$32,IF('Suivi des paris'!I95="10/10",Parametre!$O$25*Parametre!$F$32)))))))))))</f>
        <v/>
      </c>
      <c r="K95" s="60"/>
      <c r="L95" s="60"/>
      <c r="M95" s="54" t="str">
        <f t="shared" si="3"/>
        <v/>
      </c>
      <c r="N95" s="54" t="str">
        <f t="shared" si="5"/>
        <v/>
      </c>
    </row>
    <row r="96" spans="1:14" x14ac:dyDescent="0.25">
      <c r="A96" s="58">
        <f t="shared" si="4"/>
        <v>79</v>
      </c>
      <c r="B96" s="60"/>
      <c r="C96" s="60"/>
      <c r="D96" s="60"/>
      <c r="E96" s="60"/>
      <c r="F96" s="60"/>
      <c r="G96" s="60"/>
      <c r="H96" s="60"/>
      <c r="I96" s="60"/>
      <c r="J96" s="54" t="str">
        <f>IF(I96="","",IF(I96="1/10",Parametre!$O$16*Parametre!$F$32,IF(I96="2/10",Parametre!$O$17*Parametre!$F$32,IF(I96="3/10",Parametre!$O$18*Parametre!$F$32,IF('Suivi des paris'!I96="4/10",Parametre!$O$19*Parametre!$F$32,IF('Suivi des paris'!I96="5/10",Parametre!$O$20*Parametre!$F$32,IF('Suivi des paris'!I96="6/10",Parametre!$O$21*Parametre!$F$32,IF(I96="7/10",Parametre!$O$22*Parametre!$F$32,IF('Suivi des paris'!I96="8/10",Parametre!O101*Parametre!$F$32,IF('Suivi des paris'!I96="9/10",Parametre!$O$24*Parametre!$F$32,IF('Suivi des paris'!I96="10/10",Parametre!$O$25*Parametre!$F$32)))))))))))</f>
        <v/>
      </c>
      <c r="K96" s="60"/>
      <c r="L96" s="60"/>
      <c r="M96" s="54" t="str">
        <f t="shared" si="3"/>
        <v/>
      </c>
      <c r="N96" s="54" t="str">
        <f t="shared" si="5"/>
        <v/>
      </c>
    </row>
    <row r="97" spans="1:14" x14ac:dyDescent="0.25">
      <c r="A97" s="58">
        <f t="shared" si="4"/>
        <v>80</v>
      </c>
      <c r="B97" s="60"/>
      <c r="C97" s="60"/>
      <c r="D97" s="60"/>
      <c r="E97" s="60"/>
      <c r="F97" s="60"/>
      <c r="G97" s="60"/>
      <c r="H97" s="60"/>
      <c r="I97" s="60"/>
      <c r="J97" s="54" t="str">
        <f>IF(I97="","",IF(I97="1/10",Parametre!$O$16*Parametre!$F$32,IF(I97="2/10",Parametre!$O$17*Parametre!$F$32,IF(I97="3/10",Parametre!$O$18*Parametre!$F$32,IF('Suivi des paris'!I97="4/10",Parametre!$O$19*Parametre!$F$32,IF('Suivi des paris'!I97="5/10",Parametre!$O$20*Parametre!$F$32,IF('Suivi des paris'!I97="6/10",Parametre!$O$21*Parametre!$F$32,IF(I97="7/10",Parametre!$O$22*Parametre!$F$32,IF('Suivi des paris'!I97="8/10",Parametre!O102*Parametre!$F$32,IF('Suivi des paris'!I97="9/10",Parametre!$O$24*Parametre!$F$32,IF('Suivi des paris'!I97="10/10",Parametre!$O$25*Parametre!$F$32)))))))))))</f>
        <v/>
      </c>
      <c r="K97" s="60"/>
      <c r="L97" s="60"/>
      <c r="M97" s="54" t="str">
        <f t="shared" si="3"/>
        <v/>
      </c>
      <c r="N97" s="54" t="str">
        <f t="shared" si="5"/>
        <v/>
      </c>
    </row>
    <row r="98" spans="1:14" x14ac:dyDescent="0.25">
      <c r="A98" s="58">
        <f t="shared" si="4"/>
        <v>81</v>
      </c>
      <c r="B98" s="60"/>
      <c r="C98" s="60"/>
      <c r="D98" s="60"/>
      <c r="E98" s="60"/>
      <c r="F98" s="60"/>
      <c r="G98" s="60"/>
      <c r="H98" s="60"/>
      <c r="I98" s="60"/>
      <c r="J98" s="54" t="str">
        <f>IF(I98="","",IF(I98="1/10",Parametre!$O$16*Parametre!$F$32,IF(I98="2/10",Parametre!$O$17*Parametre!$F$32,IF(I98="3/10",Parametre!$O$18*Parametre!$F$32,IF('Suivi des paris'!I98="4/10",Parametre!$O$19*Parametre!$F$32,IF('Suivi des paris'!I98="5/10",Parametre!$O$20*Parametre!$F$32,IF('Suivi des paris'!I98="6/10",Parametre!$O$21*Parametre!$F$32,IF(I98="7/10",Parametre!$O$22*Parametre!$F$32,IF('Suivi des paris'!I98="8/10",Parametre!O103*Parametre!$F$32,IF('Suivi des paris'!I98="9/10",Parametre!$O$24*Parametre!$F$32,IF('Suivi des paris'!I98="10/10",Parametre!$O$25*Parametre!$F$32)))))))))))</f>
        <v/>
      </c>
      <c r="K98" s="60"/>
      <c r="L98" s="60"/>
      <c r="M98" s="54" t="str">
        <f t="shared" si="3"/>
        <v/>
      </c>
      <c r="N98" s="54" t="str">
        <f t="shared" si="5"/>
        <v/>
      </c>
    </row>
    <row r="99" spans="1:14" x14ac:dyDescent="0.25">
      <c r="A99" s="58">
        <f t="shared" si="4"/>
        <v>82</v>
      </c>
      <c r="B99" s="60"/>
      <c r="C99" s="60"/>
      <c r="D99" s="60"/>
      <c r="E99" s="60"/>
      <c r="F99" s="60"/>
      <c r="G99" s="60"/>
      <c r="H99" s="60"/>
      <c r="I99" s="60"/>
      <c r="J99" s="54" t="str">
        <f>IF(I99="","",IF(I99="1/10",Parametre!$O$16*Parametre!$F$32,IF(I99="2/10",Parametre!$O$17*Parametre!$F$32,IF(I99="3/10",Parametre!$O$18*Parametre!$F$32,IF('Suivi des paris'!I99="4/10",Parametre!$O$19*Parametre!$F$32,IF('Suivi des paris'!I99="5/10",Parametre!$O$20*Parametre!$F$32,IF('Suivi des paris'!I99="6/10",Parametre!$O$21*Parametre!$F$32,IF(I99="7/10",Parametre!$O$22*Parametre!$F$32,IF('Suivi des paris'!I99="8/10",Parametre!O104*Parametre!$F$32,IF('Suivi des paris'!I99="9/10",Parametre!$O$24*Parametre!$F$32,IF('Suivi des paris'!I99="10/10",Parametre!$O$25*Parametre!$F$32)))))))))))</f>
        <v/>
      </c>
      <c r="K99" s="60"/>
      <c r="L99" s="60"/>
      <c r="M99" s="54" t="str">
        <f t="shared" si="3"/>
        <v/>
      </c>
      <c r="N99" s="54" t="str">
        <f t="shared" si="5"/>
        <v/>
      </c>
    </row>
    <row r="100" spans="1:14" x14ac:dyDescent="0.25">
      <c r="A100" s="58">
        <f t="shared" si="4"/>
        <v>83</v>
      </c>
      <c r="B100" s="60"/>
      <c r="C100" s="60"/>
      <c r="D100" s="60"/>
      <c r="E100" s="60"/>
      <c r="F100" s="60"/>
      <c r="G100" s="60"/>
      <c r="H100" s="60"/>
      <c r="I100" s="60"/>
      <c r="J100" s="54" t="str">
        <f>IF(I100="","",IF(I100="1/10",Parametre!$O$16*Parametre!$F$32,IF(I100="2/10",Parametre!$O$17*Parametre!$F$32,IF(I100="3/10",Parametre!$O$18*Parametre!$F$32,IF('Suivi des paris'!I100="4/10",Parametre!$O$19*Parametre!$F$32,IF('Suivi des paris'!I100="5/10",Parametre!$O$20*Parametre!$F$32,IF('Suivi des paris'!I100="6/10",Parametre!$O$21*Parametre!$F$32,IF(I100="7/10",Parametre!$O$22*Parametre!$F$32,IF('Suivi des paris'!I100="8/10",Parametre!O105*Parametre!$F$32,IF('Suivi des paris'!I100="9/10",Parametre!$O$24*Parametre!$F$32,IF('Suivi des paris'!I100="10/10",Parametre!$O$25*Parametre!$F$32)))))))))))</f>
        <v/>
      </c>
      <c r="K100" s="60"/>
      <c r="L100" s="60"/>
      <c r="M100" s="54" t="str">
        <f t="shared" si="3"/>
        <v/>
      </c>
      <c r="N100" s="54" t="str">
        <f t="shared" si="5"/>
        <v/>
      </c>
    </row>
    <row r="101" spans="1:14" x14ac:dyDescent="0.25">
      <c r="A101" s="58">
        <f t="shared" si="4"/>
        <v>84</v>
      </c>
      <c r="B101" s="60"/>
      <c r="C101" s="60"/>
      <c r="D101" s="60"/>
      <c r="E101" s="60"/>
      <c r="F101" s="60"/>
      <c r="G101" s="60"/>
      <c r="H101" s="60"/>
      <c r="I101" s="60"/>
      <c r="J101" s="54" t="str">
        <f>IF(I101="","",IF(I101="1/10",Parametre!$O$16*Parametre!$F$32,IF(I101="2/10",Parametre!$O$17*Parametre!$F$32,IF(I101="3/10",Parametre!$O$18*Parametre!$F$32,IF('Suivi des paris'!I101="4/10",Parametre!$O$19*Parametre!$F$32,IF('Suivi des paris'!I101="5/10",Parametre!$O$20*Parametre!$F$32,IF('Suivi des paris'!I101="6/10",Parametre!$O$21*Parametre!$F$32,IF(I101="7/10",Parametre!$O$22*Parametre!$F$32,IF('Suivi des paris'!I101="8/10",Parametre!O106*Parametre!$F$32,IF('Suivi des paris'!I101="9/10",Parametre!$O$24*Parametre!$F$32,IF('Suivi des paris'!I101="10/10",Parametre!$O$25*Parametre!$F$32)))))))))))</f>
        <v/>
      </c>
      <c r="K101" s="60"/>
      <c r="L101" s="60"/>
      <c r="M101" s="54" t="str">
        <f t="shared" si="3"/>
        <v/>
      </c>
      <c r="N101" s="54" t="str">
        <f t="shared" si="5"/>
        <v/>
      </c>
    </row>
    <row r="102" spans="1:14" x14ac:dyDescent="0.25">
      <c r="A102" s="58">
        <f t="shared" si="4"/>
        <v>85</v>
      </c>
      <c r="B102" s="60"/>
      <c r="C102" s="60"/>
      <c r="D102" s="60"/>
      <c r="E102" s="60"/>
      <c r="F102" s="60"/>
      <c r="G102" s="60"/>
      <c r="H102" s="60"/>
      <c r="I102" s="60"/>
      <c r="J102" s="54" t="str">
        <f>IF(I102="","",IF(I102="1/10",Parametre!$O$16*Parametre!$F$32,IF(I102="2/10",Parametre!$O$17*Parametre!$F$32,IF(I102="3/10",Parametre!$O$18*Parametre!$F$32,IF('Suivi des paris'!I102="4/10",Parametre!$O$19*Parametre!$F$32,IF('Suivi des paris'!I102="5/10",Parametre!$O$20*Parametre!$F$32,IF('Suivi des paris'!I102="6/10",Parametre!$O$21*Parametre!$F$32,IF(I102="7/10",Parametre!$O$22*Parametre!$F$32,IF('Suivi des paris'!I102="8/10",Parametre!O107*Parametre!$F$32,IF('Suivi des paris'!I102="9/10",Parametre!$O$24*Parametre!$F$32,IF('Suivi des paris'!I102="10/10",Parametre!$O$25*Parametre!$F$32)))))))))))</f>
        <v/>
      </c>
      <c r="K102" s="60"/>
      <c r="L102" s="60"/>
      <c r="M102" s="54" t="str">
        <f t="shared" si="3"/>
        <v/>
      </c>
      <c r="N102" s="54" t="str">
        <f t="shared" si="5"/>
        <v/>
      </c>
    </row>
    <row r="103" spans="1:14" x14ac:dyDescent="0.25">
      <c r="A103" s="58">
        <f t="shared" si="4"/>
        <v>86</v>
      </c>
      <c r="B103" s="60"/>
      <c r="C103" s="60"/>
      <c r="D103" s="60"/>
      <c r="E103" s="60"/>
      <c r="F103" s="60"/>
      <c r="G103" s="60"/>
      <c r="H103" s="60"/>
      <c r="I103" s="60"/>
      <c r="J103" s="54" t="str">
        <f>IF(I103="","",IF(I103="1/10",Parametre!$O$16*Parametre!$F$32,IF(I103="2/10",Parametre!$O$17*Parametre!$F$32,IF(I103="3/10",Parametre!$O$18*Parametre!$F$32,IF('Suivi des paris'!I103="4/10",Parametre!$O$19*Parametre!$F$32,IF('Suivi des paris'!I103="5/10",Parametre!$O$20*Parametre!$F$32,IF('Suivi des paris'!I103="6/10",Parametre!$O$21*Parametre!$F$32,IF(I103="7/10",Parametre!$O$22*Parametre!$F$32,IF('Suivi des paris'!I103="8/10",Parametre!O108*Parametre!$F$32,IF('Suivi des paris'!I103="9/10",Parametre!$O$24*Parametre!$F$32,IF('Suivi des paris'!I103="10/10",Parametre!$O$25*Parametre!$F$32)))))))))))</f>
        <v/>
      </c>
      <c r="K103" s="60"/>
      <c r="L103" s="60"/>
      <c r="M103" s="54" t="str">
        <f t="shared" si="3"/>
        <v/>
      </c>
      <c r="N103" s="54" t="str">
        <f t="shared" si="5"/>
        <v/>
      </c>
    </row>
    <row r="104" spans="1:14" x14ac:dyDescent="0.25">
      <c r="A104" s="58">
        <f t="shared" si="4"/>
        <v>87</v>
      </c>
      <c r="B104" s="60"/>
      <c r="C104" s="60"/>
      <c r="D104" s="60"/>
      <c r="E104" s="60"/>
      <c r="F104" s="60"/>
      <c r="G104" s="60"/>
      <c r="H104" s="60"/>
      <c r="I104" s="60"/>
      <c r="J104" s="54" t="str">
        <f>IF(I104="","",IF(I104="1/10",Parametre!$O$16*Parametre!$F$32,IF(I104="2/10",Parametre!$O$17*Parametre!$F$32,IF(I104="3/10",Parametre!$O$18*Parametre!$F$32,IF('Suivi des paris'!I104="4/10",Parametre!$O$19*Parametre!$F$32,IF('Suivi des paris'!I104="5/10",Parametre!$O$20*Parametre!$F$32,IF('Suivi des paris'!I104="6/10",Parametre!$O$21*Parametre!$F$32,IF(I104="7/10",Parametre!$O$22*Parametre!$F$32,IF('Suivi des paris'!I104="8/10",Parametre!O109*Parametre!$F$32,IF('Suivi des paris'!I104="9/10",Parametre!$O$24*Parametre!$F$32,IF('Suivi des paris'!I104="10/10",Parametre!$O$25*Parametre!$F$32)))))))))))</f>
        <v/>
      </c>
      <c r="K104" s="60"/>
      <c r="L104" s="60"/>
      <c r="M104" s="54" t="str">
        <f t="shared" si="3"/>
        <v/>
      </c>
      <c r="N104" s="54" t="str">
        <f t="shared" si="5"/>
        <v/>
      </c>
    </row>
    <row r="105" spans="1:14" x14ac:dyDescent="0.25">
      <c r="A105" s="58">
        <f t="shared" si="4"/>
        <v>88</v>
      </c>
      <c r="B105" s="60"/>
      <c r="C105" s="60"/>
      <c r="D105" s="60"/>
      <c r="E105" s="60"/>
      <c r="F105" s="60"/>
      <c r="G105" s="60"/>
      <c r="H105" s="60"/>
      <c r="I105" s="60"/>
      <c r="J105" s="54" t="str">
        <f>IF(I105="","",IF(I105="1/10",Parametre!$O$16*Parametre!$F$32,IF(I105="2/10",Parametre!$O$17*Parametre!$F$32,IF(I105="3/10",Parametre!$O$18*Parametre!$F$32,IF('Suivi des paris'!I105="4/10",Parametre!$O$19*Parametre!$F$32,IF('Suivi des paris'!I105="5/10",Parametre!$O$20*Parametre!$F$32,IF('Suivi des paris'!I105="6/10",Parametre!$O$21*Parametre!$F$32,IF(I105="7/10",Parametre!$O$22*Parametre!$F$32,IF('Suivi des paris'!I105="8/10",Parametre!O110*Parametre!$F$32,IF('Suivi des paris'!I105="9/10",Parametre!$O$24*Parametre!$F$32,IF('Suivi des paris'!I105="10/10",Parametre!$O$25*Parametre!$F$32)))))))))))</f>
        <v/>
      </c>
      <c r="K105" s="60"/>
      <c r="L105" s="60"/>
      <c r="M105" s="54" t="str">
        <f t="shared" si="3"/>
        <v/>
      </c>
      <c r="N105" s="54" t="str">
        <f t="shared" si="5"/>
        <v/>
      </c>
    </row>
    <row r="106" spans="1:14" x14ac:dyDescent="0.25">
      <c r="A106" s="58">
        <f t="shared" si="4"/>
        <v>89</v>
      </c>
      <c r="B106" s="60"/>
      <c r="C106" s="60"/>
      <c r="D106" s="60"/>
      <c r="E106" s="60"/>
      <c r="F106" s="60"/>
      <c r="G106" s="60"/>
      <c r="H106" s="60"/>
      <c r="I106" s="60"/>
      <c r="J106" s="54" t="str">
        <f>IF(I106="","",IF(I106="1/10",Parametre!$O$16*Parametre!$F$32,IF(I106="2/10",Parametre!$O$17*Parametre!$F$32,IF(I106="3/10",Parametre!$O$18*Parametre!$F$32,IF('Suivi des paris'!I106="4/10",Parametre!$O$19*Parametre!$F$32,IF('Suivi des paris'!I106="5/10",Parametre!$O$20*Parametre!$F$32,IF('Suivi des paris'!I106="6/10",Parametre!$O$21*Parametre!$F$32,IF(I106="7/10",Parametre!$O$22*Parametre!$F$32,IF('Suivi des paris'!I106="8/10",Parametre!O111*Parametre!$F$32,IF('Suivi des paris'!I106="9/10",Parametre!$O$24*Parametre!$F$32,IF('Suivi des paris'!I106="10/10",Parametre!$O$25*Parametre!$F$32)))))))))))</f>
        <v/>
      </c>
      <c r="K106" s="60"/>
      <c r="L106" s="60"/>
      <c r="M106" s="54" t="str">
        <f t="shared" si="3"/>
        <v/>
      </c>
      <c r="N106" s="54" t="str">
        <f t="shared" si="5"/>
        <v/>
      </c>
    </row>
    <row r="107" spans="1:14" x14ac:dyDescent="0.25">
      <c r="A107" s="58">
        <f t="shared" si="4"/>
        <v>90</v>
      </c>
      <c r="B107" s="60"/>
      <c r="C107" s="60"/>
      <c r="D107" s="60"/>
      <c r="E107" s="60"/>
      <c r="F107" s="60"/>
      <c r="G107" s="60"/>
      <c r="H107" s="60"/>
      <c r="I107" s="60"/>
      <c r="J107" s="54" t="str">
        <f>IF(I107="","",IF(I107="1/10",Parametre!$O$16*Parametre!$F$32,IF(I107="2/10",Parametre!$O$17*Parametre!$F$32,IF(I107="3/10",Parametre!$O$18*Parametre!$F$32,IF('Suivi des paris'!I107="4/10",Parametre!$O$19*Parametre!$F$32,IF('Suivi des paris'!I107="5/10",Parametre!$O$20*Parametre!$F$32,IF('Suivi des paris'!I107="6/10",Parametre!$O$21*Parametre!$F$32,IF(I107="7/10",Parametre!$O$22*Parametre!$F$32,IF('Suivi des paris'!I107="8/10",Parametre!O112*Parametre!$F$32,IF('Suivi des paris'!I107="9/10",Parametre!$O$24*Parametre!$F$32,IF('Suivi des paris'!I107="10/10",Parametre!$O$25*Parametre!$F$32)))))))))))</f>
        <v/>
      </c>
      <c r="K107" s="60"/>
      <c r="L107" s="60"/>
      <c r="M107" s="54" t="str">
        <f t="shared" si="3"/>
        <v/>
      </c>
      <c r="N107" s="54" t="str">
        <f t="shared" si="5"/>
        <v/>
      </c>
    </row>
    <row r="108" spans="1:14" x14ac:dyDescent="0.25">
      <c r="A108" s="58">
        <f t="shared" si="4"/>
        <v>91</v>
      </c>
      <c r="B108" s="60"/>
      <c r="C108" s="60"/>
      <c r="D108" s="60"/>
      <c r="E108" s="60"/>
      <c r="F108" s="60"/>
      <c r="G108" s="60"/>
      <c r="H108" s="60"/>
      <c r="I108" s="60"/>
      <c r="J108" s="54" t="str">
        <f>IF(I108="","",IF(I108="1/10",Parametre!$O$16*Parametre!$F$32,IF(I108="2/10",Parametre!$O$17*Parametre!$F$32,IF(I108="3/10",Parametre!$O$18*Parametre!$F$32,IF('Suivi des paris'!I108="4/10",Parametre!$O$19*Parametre!$F$32,IF('Suivi des paris'!I108="5/10",Parametre!$O$20*Parametre!$F$32,IF('Suivi des paris'!I108="6/10",Parametre!$O$21*Parametre!$F$32,IF(I108="7/10",Parametre!$O$22*Parametre!$F$32,IF('Suivi des paris'!I108="8/10",Parametre!O113*Parametre!$F$32,IF('Suivi des paris'!I108="9/10",Parametre!$O$24*Parametre!$F$32,IF('Suivi des paris'!I108="10/10",Parametre!$O$25*Parametre!$F$32)))))))))))</f>
        <v/>
      </c>
      <c r="K108" s="60"/>
      <c r="L108" s="60"/>
      <c r="M108" s="54" t="str">
        <f t="shared" si="3"/>
        <v/>
      </c>
      <c r="N108" s="54" t="str">
        <f t="shared" si="5"/>
        <v/>
      </c>
    </row>
    <row r="109" spans="1:14" x14ac:dyDescent="0.25">
      <c r="A109" s="58">
        <f t="shared" si="4"/>
        <v>92</v>
      </c>
      <c r="B109" s="60"/>
      <c r="C109" s="60"/>
      <c r="D109" s="60"/>
      <c r="E109" s="60"/>
      <c r="F109" s="60"/>
      <c r="G109" s="60"/>
      <c r="H109" s="60"/>
      <c r="I109" s="60"/>
      <c r="J109" s="54" t="str">
        <f>IF(I109="","",IF(I109="1/10",Parametre!$O$16*Parametre!$F$32,IF(I109="2/10",Parametre!$O$17*Parametre!$F$32,IF(I109="3/10",Parametre!$O$18*Parametre!$F$32,IF('Suivi des paris'!I109="4/10",Parametre!$O$19*Parametre!$F$32,IF('Suivi des paris'!I109="5/10",Parametre!$O$20*Parametre!$F$32,IF('Suivi des paris'!I109="6/10",Parametre!$O$21*Parametre!$F$32,IF(I109="7/10",Parametre!$O$22*Parametre!$F$32,IF('Suivi des paris'!I109="8/10",Parametre!O114*Parametre!$F$32,IF('Suivi des paris'!I109="9/10",Parametre!$O$24*Parametre!$F$32,IF('Suivi des paris'!I109="10/10",Parametre!$O$25*Parametre!$F$32)))))))))))</f>
        <v/>
      </c>
      <c r="K109" s="60"/>
      <c r="L109" s="60"/>
      <c r="M109" s="54" t="str">
        <f t="shared" si="3"/>
        <v/>
      </c>
      <c r="N109" s="54" t="str">
        <f t="shared" si="5"/>
        <v/>
      </c>
    </row>
    <row r="110" spans="1:14" x14ac:dyDescent="0.25">
      <c r="A110" s="58">
        <f t="shared" si="4"/>
        <v>93</v>
      </c>
      <c r="B110" s="60"/>
      <c r="C110" s="60"/>
      <c r="D110" s="60"/>
      <c r="E110" s="60"/>
      <c r="F110" s="60"/>
      <c r="G110" s="60"/>
      <c r="H110" s="60"/>
      <c r="I110" s="60"/>
      <c r="J110" s="54" t="str">
        <f>IF(I110="","",IF(I110="1/10",Parametre!$O$16*Parametre!$F$32,IF(I110="2/10",Parametre!$O$17*Parametre!$F$32,IF(I110="3/10",Parametre!$O$18*Parametre!$F$32,IF('Suivi des paris'!I110="4/10",Parametre!$O$19*Parametre!$F$32,IF('Suivi des paris'!I110="5/10",Parametre!$O$20*Parametre!$F$32,IF('Suivi des paris'!I110="6/10",Parametre!$O$21*Parametre!$F$32,IF(I110="7/10",Parametre!$O$22*Parametre!$F$32,IF('Suivi des paris'!I110="8/10",Parametre!O115*Parametre!$F$32,IF('Suivi des paris'!I110="9/10",Parametre!$O$24*Parametre!$F$32,IF('Suivi des paris'!I110="10/10",Parametre!$O$25*Parametre!$F$32)))))))))))</f>
        <v/>
      </c>
      <c r="K110" s="60"/>
      <c r="L110" s="60"/>
      <c r="M110" s="54" t="str">
        <f t="shared" si="3"/>
        <v/>
      </c>
      <c r="N110" s="54" t="str">
        <f t="shared" si="5"/>
        <v/>
      </c>
    </row>
    <row r="111" spans="1:14" x14ac:dyDescent="0.25">
      <c r="A111" s="58">
        <f t="shared" si="4"/>
        <v>94</v>
      </c>
      <c r="B111" s="60"/>
      <c r="C111" s="60"/>
      <c r="D111" s="60"/>
      <c r="E111" s="60"/>
      <c r="F111" s="60"/>
      <c r="G111" s="60"/>
      <c r="H111" s="60"/>
      <c r="I111" s="60"/>
      <c r="J111" s="54" t="str">
        <f>IF(I111="","",IF(I111="1/10",Parametre!$O$16*Parametre!$F$32,IF(I111="2/10",Parametre!$O$17*Parametre!$F$32,IF(I111="3/10",Parametre!$O$18*Parametre!$F$32,IF('Suivi des paris'!I111="4/10",Parametre!$O$19*Parametre!$F$32,IF('Suivi des paris'!I111="5/10",Parametre!$O$20*Parametre!$F$32,IF('Suivi des paris'!I111="6/10",Parametre!$O$21*Parametre!$F$32,IF(I111="7/10",Parametre!$O$22*Parametre!$F$32,IF('Suivi des paris'!I111="8/10",Parametre!O116*Parametre!$F$32,IF('Suivi des paris'!I111="9/10",Parametre!$O$24*Parametre!$F$32,IF('Suivi des paris'!I111="10/10",Parametre!$O$25*Parametre!$F$32)))))))))))</f>
        <v/>
      </c>
      <c r="K111" s="60"/>
      <c r="L111" s="60"/>
      <c r="M111" s="54" t="str">
        <f t="shared" si="3"/>
        <v/>
      </c>
      <c r="N111" s="54" t="str">
        <f t="shared" si="5"/>
        <v/>
      </c>
    </row>
    <row r="112" spans="1:14" x14ac:dyDescent="0.25">
      <c r="A112" s="58">
        <f t="shared" si="4"/>
        <v>95</v>
      </c>
      <c r="B112" s="60"/>
      <c r="C112" s="60"/>
      <c r="D112" s="60"/>
      <c r="E112" s="60"/>
      <c r="F112" s="60"/>
      <c r="G112" s="60"/>
      <c r="H112" s="60"/>
      <c r="I112" s="60"/>
      <c r="J112" s="54" t="str">
        <f>IF(I112="","",IF(I112="1/10",Parametre!$O$16*Parametre!$F$32,IF(I112="2/10",Parametre!$O$17*Parametre!$F$32,IF(I112="3/10",Parametre!$O$18*Parametre!$F$32,IF('Suivi des paris'!I112="4/10",Parametre!$O$19*Parametre!$F$32,IF('Suivi des paris'!I112="5/10",Parametre!$O$20*Parametre!$F$32,IF('Suivi des paris'!I112="6/10",Parametre!$O$21*Parametre!$F$32,IF(I112="7/10",Parametre!$O$22*Parametre!$F$32,IF('Suivi des paris'!I112="8/10",Parametre!O117*Parametre!$F$32,IF('Suivi des paris'!I112="9/10",Parametre!$O$24*Parametre!$F$32,IF('Suivi des paris'!I112="10/10",Parametre!$O$25*Parametre!$F$32)))))))))))</f>
        <v/>
      </c>
      <c r="K112" s="60"/>
      <c r="L112" s="60"/>
      <c r="M112" s="54" t="str">
        <f t="shared" si="3"/>
        <v/>
      </c>
      <c r="N112" s="54" t="str">
        <f t="shared" si="5"/>
        <v/>
      </c>
    </row>
    <row r="113" spans="1:14" x14ac:dyDescent="0.25">
      <c r="A113" s="58">
        <f t="shared" si="4"/>
        <v>96</v>
      </c>
      <c r="B113" s="60"/>
      <c r="C113" s="60"/>
      <c r="D113" s="60"/>
      <c r="E113" s="60"/>
      <c r="F113" s="60"/>
      <c r="G113" s="60"/>
      <c r="H113" s="60"/>
      <c r="I113" s="60"/>
      <c r="J113" s="54" t="str">
        <f>IF(I113="","",IF(I113="1/10",Parametre!$O$16*Parametre!$F$32,IF(I113="2/10",Parametre!$O$17*Parametre!$F$32,IF(I113="3/10",Parametre!$O$18*Parametre!$F$32,IF('Suivi des paris'!I113="4/10",Parametre!$O$19*Parametre!$F$32,IF('Suivi des paris'!I113="5/10",Parametre!$O$20*Parametre!$F$32,IF('Suivi des paris'!I113="6/10",Parametre!$O$21*Parametre!$F$32,IF(I113="7/10",Parametre!$O$22*Parametre!$F$32,IF('Suivi des paris'!I113="8/10",Parametre!O118*Parametre!$F$32,IF('Suivi des paris'!I113="9/10",Parametre!$O$24*Parametre!$F$32,IF('Suivi des paris'!I113="10/10",Parametre!$O$25*Parametre!$F$32)))))))))))</f>
        <v/>
      </c>
      <c r="K113" s="60"/>
      <c r="L113" s="60"/>
      <c r="M113" s="54" t="str">
        <f t="shared" si="3"/>
        <v/>
      </c>
      <c r="N113" s="54" t="str">
        <f t="shared" si="5"/>
        <v/>
      </c>
    </row>
    <row r="114" spans="1:14" x14ac:dyDescent="0.25">
      <c r="A114" s="58">
        <f t="shared" si="4"/>
        <v>97</v>
      </c>
      <c r="B114" s="60"/>
      <c r="C114" s="60"/>
      <c r="D114" s="60"/>
      <c r="E114" s="60"/>
      <c r="F114" s="60"/>
      <c r="G114" s="60"/>
      <c r="H114" s="60"/>
      <c r="I114" s="60"/>
      <c r="J114" s="54" t="str">
        <f>IF(I114="","",IF(I114="1/10",Parametre!$O$16*Parametre!$F$32,IF(I114="2/10",Parametre!$O$17*Parametre!$F$32,IF(I114="3/10",Parametre!$O$18*Parametre!$F$32,IF('Suivi des paris'!I114="4/10",Parametre!$O$19*Parametre!$F$32,IF('Suivi des paris'!I114="5/10",Parametre!$O$20*Parametre!$F$32,IF('Suivi des paris'!I114="6/10",Parametre!$O$21*Parametre!$F$32,IF(I114="7/10",Parametre!$O$22*Parametre!$F$32,IF('Suivi des paris'!I114="8/10",Parametre!O119*Parametre!$F$32,IF('Suivi des paris'!I114="9/10",Parametre!$O$24*Parametre!$F$32,IF('Suivi des paris'!I114="10/10",Parametre!$O$25*Parametre!$F$32)))))))))))</f>
        <v/>
      </c>
      <c r="K114" s="60"/>
      <c r="L114" s="60"/>
      <c r="M114" s="54" t="str">
        <f t="shared" si="3"/>
        <v/>
      </c>
      <c r="N114" s="54" t="str">
        <f t="shared" si="5"/>
        <v/>
      </c>
    </row>
    <row r="115" spans="1:14" x14ac:dyDescent="0.25">
      <c r="A115" s="58">
        <f t="shared" si="4"/>
        <v>98</v>
      </c>
      <c r="B115" s="60"/>
      <c r="C115" s="60"/>
      <c r="D115" s="60"/>
      <c r="E115" s="60"/>
      <c r="F115" s="60"/>
      <c r="G115" s="60"/>
      <c r="H115" s="60"/>
      <c r="I115" s="60"/>
      <c r="J115" s="54" t="str">
        <f>IF(I115="","",IF(I115="1/10",Parametre!$O$16*Parametre!$F$32,IF(I115="2/10",Parametre!$O$17*Parametre!$F$32,IF(I115="3/10",Parametre!$O$18*Parametre!$F$32,IF('Suivi des paris'!I115="4/10",Parametre!$O$19*Parametre!$F$32,IF('Suivi des paris'!I115="5/10",Parametre!$O$20*Parametre!$F$32,IF('Suivi des paris'!I115="6/10",Parametre!$O$21*Parametre!$F$32,IF(I115="7/10",Parametre!$O$22*Parametre!$F$32,IF('Suivi des paris'!I115="8/10",Parametre!O120*Parametre!$F$32,IF('Suivi des paris'!I115="9/10",Parametre!$O$24*Parametre!$F$32,IF('Suivi des paris'!I115="10/10",Parametre!$O$25*Parametre!$F$32)))))))))))</f>
        <v/>
      </c>
      <c r="K115" s="60"/>
      <c r="L115" s="60"/>
      <c r="M115" s="54" t="str">
        <f t="shared" si="3"/>
        <v/>
      </c>
      <c r="N115" s="54" t="str">
        <f t="shared" si="5"/>
        <v/>
      </c>
    </row>
    <row r="116" spans="1:14" x14ac:dyDescent="0.25">
      <c r="A116" s="58">
        <f t="shared" si="4"/>
        <v>99</v>
      </c>
      <c r="B116" s="60"/>
      <c r="C116" s="60"/>
      <c r="D116" s="60"/>
      <c r="E116" s="60"/>
      <c r="F116" s="60"/>
      <c r="G116" s="60"/>
      <c r="H116" s="60"/>
      <c r="I116" s="60"/>
      <c r="J116" s="54" t="str">
        <f>IF(I116="","",IF(I116="1/10",Parametre!$O$16*Parametre!$F$32,IF(I116="2/10",Parametre!$O$17*Parametre!$F$32,IF(I116="3/10",Parametre!$O$18*Parametre!$F$32,IF('Suivi des paris'!I116="4/10",Parametre!$O$19*Parametre!$F$32,IF('Suivi des paris'!I116="5/10",Parametre!$O$20*Parametre!$F$32,IF('Suivi des paris'!I116="6/10",Parametre!$O$21*Parametre!$F$32,IF(I116="7/10",Parametre!$O$22*Parametre!$F$32,IF('Suivi des paris'!I116="8/10",Parametre!O121*Parametre!$F$32,IF('Suivi des paris'!I116="9/10",Parametre!$O$24*Parametre!$F$32,IF('Suivi des paris'!I116="10/10",Parametre!$O$25*Parametre!$F$32)))))))))))</f>
        <v/>
      </c>
      <c r="K116" s="60"/>
      <c r="L116" s="60"/>
      <c r="M116" s="54" t="str">
        <f t="shared" si="3"/>
        <v/>
      </c>
      <c r="N116" s="54" t="str">
        <f t="shared" si="5"/>
        <v/>
      </c>
    </row>
    <row r="117" spans="1:14" x14ac:dyDescent="0.25">
      <c r="A117" s="58">
        <f t="shared" si="4"/>
        <v>100</v>
      </c>
      <c r="B117" s="60"/>
      <c r="C117" s="60"/>
      <c r="D117" s="60"/>
      <c r="E117" s="60"/>
      <c r="F117" s="60"/>
      <c r="G117" s="60"/>
      <c r="H117" s="60"/>
      <c r="I117" s="60"/>
      <c r="J117" s="54" t="str">
        <f>IF(I117="","",IF(I117="1/10",Parametre!$O$16*Parametre!$F$32,IF(I117="2/10",Parametre!$O$17*Parametre!$F$32,IF(I117="3/10",Parametre!$O$18*Parametre!$F$32,IF('Suivi des paris'!I117="4/10",Parametre!$O$19*Parametre!$F$32,IF('Suivi des paris'!I117="5/10",Parametre!$O$20*Parametre!$F$32,IF('Suivi des paris'!I117="6/10",Parametre!$O$21*Parametre!$F$32,IF(I117="7/10",Parametre!$O$22*Parametre!$F$32,IF('Suivi des paris'!I117="8/10",Parametre!O122*Parametre!$F$32,IF('Suivi des paris'!I117="9/10",Parametre!$O$24*Parametre!$F$32,IF('Suivi des paris'!I117="10/10",Parametre!$O$25*Parametre!$F$32)))))))))))</f>
        <v/>
      </c>
      <c r="K117" s="60"/>
      <c r="L117" s="60"/>
      <c r="M117" s="54" t="str">
        <f t="shared" si="3"/>
        <v/>
      </c>
      <c r="N117" s="54" t="str">
        <f t="shared" si="5"/>
        <v/>
      </c>
    </row>
    <row r="121" spans="1:14" x14ac:dyDescent="0.25">
      <c r="K121" s="62"/>
    </row>
  </sheetData>
  <sheetProtection selectLockedCells="1"/>
  <mergeCells count="2">
    <mergeCell ref="A15:P15"/>
    <mergeCell ref="A13:N13"/>
  </mergeCells>
  <conditionalFormatting sqref="L18:L117">
    <cfRule type="cellIs" dxfId="326" priority="18" operator="equal">
      <formula>"Remboursé"</formula>
    </cfRule>
    <cfRule type="cellIs" dxfId="325" priority="19" operator="equal">
      <formula>"Annulé"</formula>
    </cfRule>
    <cfRule type="cellIs" dxfId="324" priority="20" operator="equal">
      <formula>"Perdu"</formula>
    </cfRule>
    <cfRule type="cellIs" dxfId="323" priority="21" operator="equal">
      <formula>"Gagné"</formula>
    </cfRule>
  </conditionalFormatting>
  <conditionalFormatting sqref="M18:M117">
    <cfRule type="cellIs" dxfId="322" priority="11" operator="equal">
      <formula>"Remboursé"</formula>
    </cfRule>
    <cfRule type="cellIs" dxfId="321" priority="12" operator="equal">
      <formula>"Annulé"</formula>
    </cfRule>
    <cfRule type="cellIs" dxfId="320" priority="13" operator="equal">
      <formula>"Perdu"</formula>
    </cfRule>
    <cfRule type="cellIs" dxfId="319" priority="14" operator="equal">
      <formula>"Gagné"</formula>
    </cfRule>
  </conditionalFormatting>
  <conditionalFormatting sqref="M18:M117">
    <cfRule type="cellIs" dxfId="318" priority="15" operator="lessThan">
      <formula>0</formula>
    </cfRule>
    <cfRule type="cellIs" dxfId="317" priority="16" operator="equal">
      <formula>0</formula>
    </cfRule>
    <cfRule type="cellIs" dxfId="316" priority="17" operator="greaterThan">
      <formula>0</formula>
    </cfRule>
  </conditionalFormatting>
  <hyperlinks>
    <hyperlink ref="A15:P15" r:id="rId1" display="http://investirparissportifs.com/regle-n4-pas-de-pari-sur-son-equipe-joueur/"/>
  </hyperlinks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0CAC4974-804A-48B0-A688-855090453DE8}">
            <xm:f>Parametre!$H$32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8E2EF625-4BD5-47C5-9CF4-FD3C04B35D8B}">
            <xm:f>Parametre!$H$32</xm:f>
            <x14:dxf>
              <font>
                <b/>
                <i val="0"/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greaterThan" id="{E1AD99B3-5F73-4262-96A7-AE84D824AFF1}">
            <xm:f>Parametre!$H$32</xm:f>
            <x14:dxf>
              <font>
                <b/>
                <i val="0"/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N18:N117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Parametre!$C$16:$C$30</xm:f>
          </x14:formula1>
          <xm:sqref>D18:D31 D36:D76</xm:sqref>
        </x14:dataValidation>
        <x14:dataValidation type="list" allowBlank="1" showInputMessage="1" showErrorMessage="1">
          <x14:formula1>
            <xm:f>Parametre!$E$16:$E$22</xm:f>
          </x14:formula1>
          <xm:sqref>H18:H31 H33:H117</xm:sqref>
        </x14:dataValidation>
        <x14:dataValidation type="list" allowBlank="1" showInputMessage="1" showErrorMessage="1">
          <x14:formula1>
            <xm:f>Parametre!$J$16:$J$19</xm:f>
          </x14:formula1>
          <xm:sqref>L18:L117</xm:sqref>
        </x14:dataValidation>
        <x14:dataValidation type="list" allowBlank="1" showInputMessage="1" showErrorMessage="1">
          <x14:formula1>
            <xm:f>Parametre!$L$16:$L$27</xm:f>
          </x14:formula1>
          <xm:sqref>E18:E31 E33 E36:E117</xm:sqref>
        </x14:dataValidation>
        <x14:dataValidation type="list" allowBlank="1" showInputMessage="1" showErrorMessage="1">
          <x14:formula1>
            <xm:f>Parametre!$N$16:$N$25</xm:f>
          </x14:formula1>
          <xm:sqref>I18:I31 I33 I36:I117</xm:sqref>
        </x14:dataValidation>
        <x14:dataValidation type="list" allowBlank="1" showInputMessage="1" showErrorMessage="1">
          <x14:formula1>
            <xm:f>[1]Parametre!#REF!</xm:f>
          </x14:formula1>
          <xm:sqref>I34:I35 D32:D35 H32:I32 E32 E34:E35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4" enableFormatConditionsCalculation="0"/>
  <dimension ref="A1:O119"/>
  <sheetViews>
    <sheetView tabSelected="1" workbookViewId="0">
      <pane ySplit="13" topLeftCell="A14" activePane="bottomLeft" state="frozen"/>
      <selection activeCell="E22" sqref="E22"/>
      <selection pane="bottomLeft" activeCell="E22" sqref="E22"/>
    </sheetView>
  </sheetViews>
  <sheetFormatPr baseColWidth="10" defaultColWidth="10.85546875" defaultRowHeight="15" x14ac:dyDescent="0.25"/>
  <cols>
    <col min="1" max="1" width="6.7109375" style="27" bestFit="1" customWidth="1"/>
    <col min="2" max="2" width="10.85546875" style="27"/>
    <col min="3" max="3" width="45.85546875" style="27" customWidth="1"/>
    <col min="4" max="4" width="10.85546875" style="27"/>
    <col min="5" max="5" width="18.28515625" style="27" bestFit="1" customWidth="1"/>
    <col min="6" max="6" width="22.7109375" style="27" bestFit="1" customWidth="1"/>
    <col min="7" max="7" width="13" style="27" bestFit="1" customWidth="1"/>
    <col min="8" max="9" width="13" style="27" customWidth="1"/>
    <col min="10" max="10" width="7" style="27" customWidth="1"/>
    <col min="11" max="11" width="11.140625" style="27" bestFit="1" customWidth="1"/>
    <col min="12" max="12" width="11.42578125" style="27" customWidth="1"/>
    <col min="13" max="16384" width="10.85546875" style="27"/>
  </cols>
  <sheetData>
    <row r="1" spans="1:15" ht="21.75" customHeight="1" x14ac:dyDescent="0.2">
      <c r="A1" s="51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74"/>
      <c r="O1" s="74"/>
    </row>
    <row r="2" spans="1:15" x14ac:dyDescent="0.2">
      <c r="A2" s="52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74"/>
      <c r="O2" s="74"/>
    </row>
    <row r="3" spans="1:15" x14ac:dyDescent="0.2">
      <c r="A3" s="52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4"/>
      <c r="O3" s="74"/>
    </row>
    <row r="4" spans="1:15" x14ac:dyDescent="0.2">
      <c r="A4" s="5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N4" s="74"/>
      <c r="O4" s="74"/>
    </row>
    <row r="5" spans="1:15" x14ac:dyDescent="0.2">
      <c r="A5" s="52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  <c r="N5" s="74"/>
      <c r="O5" s="74"/>
    </row>
    <row r="6" spans="1:15" x14ac:dyDescent="0.2">
      <c r="A6" s="52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N6" s="74"/>
      <c r="O6" s="74"/>
    </row>
    <row r="7" spans="1:15" x14ac:dyDescent="0.2">
      <c r="A7" s="52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N7" s="74"/>
      <c r="O7" s="74"/>
    </row>
    <row r="8" spans="1:15" x14ac:dyDescent="0.2">
      <c r="A8" s="52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  <c r="N8" s="74"/>
      <c r="O8" s="74"/>
    </row>
    <row r="9" spans="1:15" x14ac:dyDescent="0.2">
      <c r="A9" s="5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  <c r="N9" s="74"/>
      <c r="O9" s="74"/>
    </row>
    <row r="10" spans="1:15" x14ac:dyDescent="0.2">
      <c r="A10" s="5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74"/>
      <c r="O10" s="74"/>
    </row>
    <row r="11" spans="1:15" x14ac:dyDescent="0.2">
      <c r="A11" s="52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74"/>
      <c r="O11" s="74"/>
    </row>
    <row r="12" spans="1:15" ht="16.5" customHeight="1" x14ac:dyDescent="0.2">
      <c r="A12" s="53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74"/>
      <c r="O12" s="74"/>
    </row>
    <row r="13" spans="1:15" ht="21" x14ac:dyDescent="0.25">
      <c r="A13" s="85" t="s">
        <v>92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74"/>
      <c r="O13" s="74"/>
    </row>
    <row r="14" spans="1:15" ht="15.95" thickBot="1" x14ac:dyDescent="0.25">
      <c r="C14" s="63"/>
    </row>
    <row r="15" spans="1:15" ht="45.75" thickBot="1" x14ac:dyDescent="0.3">
      <c r="A15" s="56" t="s">
        <v>33</v>
      </c>
      <c r="B15" s="56" t="s">
        <v>4</v>
      </c>
      <c r="C15" s="56" t="s">
        <v>34</v>
      </c>
      <c r="D15" s="56" t="s">
        <v>0</v>
      </c>
      <c r="E15" s="56" t="s">
        <v>35</v>
      </c>
      <c r="F15" s="56" t="s">
        <v>36</v>
      </c>
      <c r="G15" s="56" t="s">
        <v>95</v>
      </c>
      <c r="H15" s="57" t="s">
        <v>91</v>
      </c>
      <c r="I15" s="56" t="s">
        <v>86</v>
      </c>
      <c r="J15" s="57" t="s">
        <v>2</v>
      </c>
      <c r="K15" s="56" t="s">
        <v>1</v>
      </c>
      <c r="L15" s="56" t="s">
        <v>42</v>
      </c>
      <c r="M15" s="57" t="s">
        <v>44</v>
      </c>
    </row>
    <row r="16" spans="1:15" x14ac:dyDescent="0.2">
      <c r="A16" s="58">
        <v>1</v>
      </c>
      <c r="B16" s="59"/>
      <c r="C16" s="64"/>
      <c r="D16" s="60"/>
      <c r="E16" s="60"/>
      <c r="F16" s="64"/>
      <c r="G16" s="65"/>
      <c r="H16" s="73"/>
      <c r="I16" s="60"/>
      <c r="J16" s="60"/>
      <c r="K16" s="60"/>
      <c r="L16" s="54" t="str">
        <f t="shared" ref="L16:L47" si="0">IF(K16="","",IF(K16="Gagné",J16*H16-J16,IF(K16="Perdu",-J16,IF(K16="Annulé",0,IF(K16="Remboursé",0)))))</f>
        <v/>
      </c>
      <c r="M16" s="54" t="str">
        <f>IF(K16="","",L16)</f>
        <v/>
      </c>
      <c r="N16" s="72"/>
    </row>
    <row r="17" spans="1:15" x14ac:dyDescent="0.2">
      <c r="A17" s="58">
        <f>A16+1</f>
        <v>2</v>
      </c>
      <c r="B17" s="59"/>
      <c r="C17" s="64"/>
      <c r="D17" s="60"/>
      <c r="E17" s="60"/>
      <c r="F17" s="64"/>
      <c r="G17" s="65"/>
      <c r="H17" s="73"/>
      <c r="I17" s="60"/>
      <c r="J17" s="60"/>
      <c r="K17" s="60"/>
      <c r="L17" s="54" t="str">
        <f t="shared" si="0"/>
        <v/>
      </c>
      <c r="M17" s="54" t="str">
        <f t="shared" ref="M17:M48" si="1">IF(K17="","",M16+L17)</f>
        <v/>
      </c>
      <c r="N17" s="72"/>
    </row>
    <row r="18" spans="1:15" x14ac:dyDescent="0.2">
      <c r="A18" s="58">
        <f t="shared" ref="A18:A81" si="2">A17+1</f>
        <v>3</v>
      </c>
      <c r="B18" s="59"/>
      <c r="C18" s="60"/>
      <c r="D18" s="60"/>
      <c r="E18" s="60"/>
      <c r="F18" s="60"/>
      <c r="G18" s="65"/>
      <c r="H18" s="73"/>
      <c r="I18" s="60"/>
      <c r="J18" s="60"/>
      <c r="K18" s="60"/>
      <c r="L18" s="54" t="str">
        <f t="shared" si="0"/>
        <v/>
      </c>
      <c r="M18" s="54" t="str">
        <f t="shared" si="1"/>
        <v/>
      </c>
      <c r="N18" s="72"/>
    </row>
    <row r="19" spans="1:15" x14ac:dyDescent="0.2">
      <c r="A19" s="58">
        <f t="shared" si="2"/>
        <v>4</v>
      </c>
      <c r="B19" s="59"/>
      <c r="C19" s="60"/>
      <c r="D19" s="60"/>
      <c r="E19" s="60"/>
      <c r="F19" s="60"/>
      <c r="G19" s="65"/>
      <c r="H19" s="73"/>
      <c r="I19" s="60"/>
      <c r="J19" s="60"/>
      <c r="K19" s="60"/>
      <c r="L19" s="54" t="str">
        <f t="shared" si="0"/>
        <v/>
      </c>
      <c r="M19" s="54" t="str">
        <f t="shared" si="1"/>
        <v/>
      </c>
      <c r="N19" s="72"/>
    </row>
    <row r="20" spans="1:15" x14ac:dyDescent="0.2">
      <c r="A20" s="58">
        <f t="shared" si="2"/>
        <v>5</v>
      </c>
      <c r="B20" s="59"/>
      <c r="C20" s="64"/>
      <c r="D20" s="60"/>
      <c r="E20" s="60"/>
      <c r="F20" s="64"/>
      <c r="G20" s="65"/>
      <c r="H20" s="73"/>
      <c r="I20" s="60"/>
      <c r="J20" s="60"/>
      <c r="K20" s="60"/>
      <c r="L20" s="54" t="str">
        <f t="shared" si="0"/>
        <v/>
      </c>
      <c r="M20" s="54" t="str">
        <f t="shared" si="1"/>
        <v/>
      </c>
      <c r="N20" s="72"/>
    </row>
    <row r="21" spans="1:15" x14ac:dyDescent="0.2">
      <c r="A21" s="58">
        <f t="shared" si="2"/>
        <v>6</v>
      </c>
      <c r="B21" s="59"/>
      <c r="C21" s="64"/>
      <c r="D21" s="60"/>
      <c r="E21" s="60"/>
      <c r="F21" s="64"/>
      <c r="G21" s="65"/>
      <c r="H21" s="73"/>
      <c r="I21" s="60"/>
      <c r="J21" s="60"/>
      <c r="K21" s="60"/>
      <c r="L21" s="54" t="str">
        <f t="shared" si="0"/>
        <v/>
      </c>
      <c r="M21" s="54" t="str">
        <f t="shared" si="1"/>
        <v/>
      </c>
      <c r="N21" s="72"/>
      <c r="O21" s="66"/>
    </row>
    <row r="22" spans="1:15" x14ac:dyDescent="0.2">
      <c r="A22" s="58">
        <f t="shared" si="2"/>
        <v>7</v>
      </c>
      <c r="B22" s="59"/>
      <c r="C22" s="60"/>
      <c r="D22" s="60"/>
      <c r="E22" s="60"/>
      <c r="F22" s="60"/>
      <c r="G22" s="65"/>
      <c r="H22" s="73"/>
      <c r="I22" s="60"/>
      <c r="J22" s="60"/>
      <c r="K22" s="60"/>
      <c r="L22" s="54" t="str">
        <f t="shared" si="0"/>
        <v/>
      </c>
      <c r="M22" s="54" t="str">
        <f t="shared" si="1"/>
        <v/>
      </c>
      <c r="N22" s="72"/>
    </row>
    <row r="23" spans="1:15" x14ac:dyDescent="0.2">
      <c r="A23" s="58">
        <f t="shared" si="2"/>
        <v>8</v>
      </c>
      <c r="B23" s="59"/>
      <c r="C23" s="64"/>
      <c r="D23" s="60"/>
      <c r="E23" s="60"/>
      <c r="F23" s="64"/>
      <c r="G23" s="65"/>
      <c r="H23" s="73"/>
      <c r="I23" s="60"/>
      <c r="J23" s="60"/>
      <c r="K23" s="60"/>
      <c r="L23" s="54" t="str">
        <f t="shared" si="0"/>
        <v/>
      </c>
      <c r="M23" s="54" t="str">
        <f t="shared" si="1"/>
        <v/>
      </c>
      <c r="N23" s="72"/>
    </row>
    <row r="24" spans="1:15" x14ac:dyDescent="0.2">
      <c r="A24" s="58">
        <f t="shared" si="2"/>
        <v>9</v>
      </c>
      <c r="B24" s="59"/>
      <c r="C24" s="64"/>
      <c r="D24" s="60"/>
      <c r="E24" s="60"/>
      <c r="F24" s="64"/>
      <c r="G24" s="65"/>
      <c r="H24" s="73"/>
      <c r="I24" s="60"/>
      <c r="J24" s="60"/>
      <c r="K24" s="60"/>
      <c r="L24" s="54" t="str">
        <f t="shared" si="0"/>
        <v/>
      </c>
      <c r="M24" s="54" t="str">
        <f t="shared" si="1"/>
        <v/>
      </c>
      <c r="N24" s="72"/>
    </row>
    <row r="25" spans="1:15" x14ac:dyDescent="0.2">
      <c r="A25" s="58">
        <f t="shared" si="2"/>
        <v>10</v>
      </c>
      <c r="B25" s="59"/>
      <c r="C25" s="64"/>
      <c r="D25" s="60"/>
      <c r="E25" s="60"/>
      <c r="F25" s="64"/>
      <c r="G25" s="65"/>
      <c r="H25" s="73"/>
      <c r="I25" s="60"/>
      <c r="J25" s="60"/>
      <c r="K25" s="60"/>
      <c r="L25" s="54" t="str">
        <f t="shared" si="0"/>
        <v/>
      </c>
      <c r="M25" s="54" t="str">
        <f t="shared" si="1"/>
        <v/>
      </c>
      <c r="N25" s="72"/>
    </row>
    <row r="26" spans="1:15" x14ac:dyDescent="0.2">
      <c r="A26" s="58">
        <f t="shared" si="2"/>
        <v>11</v>
      </c>
      <c r="B26" s="59"/>
      <c r="C26" s="64"/>
      <c r="D26" s="60"/>
      <c r="E26" s="60"/>
      <c r="F26" s="64"/>
      <c r="G26" s="65"/>
      <c r="H26" s="73"/>
      <c r="I26" s="60"/>
      <c r="J26" s="60"/>
      <c r="K26" s="60"/>
      <c r="L26" s="54" t="str">
        <f t="shared" si="0"/>
        <v/>
      </c>
      <c r="M26" s="54" t="str">
        <f t="shared" si="1"/>
        <v/>
      </c>
      <c r="N26" s="72"/>
    </row>
    <row r="27" spans="1:15" x14ac:dyDescent="0.2">
      <c r="A27" s="58">
        <f t="shared" si="2"/>
        <v>12</v>
      </c>
      <c r="B27" s="59"/>
      <c r="C27" s="64"/>
      <c r="D27" s="60"/>
      <c r="E27" s="60"/>
      <c r="F27" s="64"/>
      <c r="G27" s="65"/>
      <c r="H27" s="73"/>
      <c r="I27" s="60"/>
      <c r="J27" s="60"/>
      <c r="K27" s="60"/>
      <c r="L27" s="54" t="str">
        <f t="shared" si="0"/>
        <v/>
      </c>
      <c r="M27" s="54" t="str">
        <f t="shared" si="1"/>
        <v/>
      </c>
      <c r="N27" s="72"/>
    </row>
    <row r="28" spans="1:15" x14ac:dyDescent="0.2">
      <c r="A28" s="58">
        <f t="shared" si="2"/>
        <v>13</v>
      </c>
      <c r="B28" s="59"/>
      <c r="C28" s="64"/>
      <c r="D28" s="60"/>
      <c r="E28" s="60"/>
      <c r="F28" s="64"/>
      <c r="G28" s="65"/>
      <c r="H28" s="73"/>
      <c r="I28" s="60"/>
      <c r="J28" s="60"/>
      <c r="K28" s="60"/>
      <c r="L28" s="54" t="str">
        <f t="shared" si="0"/>
        <v/>
      </c>
      <c r="M28" s="54" t="str">
        <f t="shared" si="1"/>
        <v/>
      </c>
      <c r="N28" s="72"/>
    </row>
    <row r="29" spans="1:15" x14ac:dyDescent="0.2">
      <c r="A29" s="58">
        <f t="shared" si="2"/>
        <v>14</v>
      </c>
      <c r="B29" s="59"/>
      <c r="C29" s="64"/>
      <c r="D29" s="60"/>
      <c r="E29" s="60"/>
      <c r="F29" s="64"/>
      <c r="G29" s="65"/>
      <c r="H29" s="73"/>
      <c r="I29" s="60"/>
      <c r="J29" s="60"/>
      <c r="K29" s="60"/>
      <c r="L29" s="54" t="str">
        <f t="shared" si="0"/>
        <v/>
      </c>
      <c r="M29" s="54" t="str">
        <f t="shared" si="1"/>
        <v/>
      </c>
      <c r="N29" s="72"/>
    </row>
    <row r="30" spans="1:15" x14ac:dyDescent="0.2">
      <c r="A30" s="58">
        <f t="shared" si="2"/>
        <v>15</v>
      </c>
      <c r="B30" s="60"/>
      <c r="C30" s="60"/>
      <c r="D30" s="60"/>
      <c r="E30" s="60"/>
      <c r="F30" s="60"/>
      <c r="G30" s="65"/>
      <c r="H30" s="73"/>
      <c r="I30" s="60"/>
      <c r="J30" s="60"/>
      <c r="K30" s="60"/>
      <c r="L30" s="54" t="str">
        <f t="shared" si="0"/>
        <v/>
      </c>
      <c r="M30" s="54" t="str">
        <f t="shared" si="1"/>
        <v/>
      </c>
      <c r="N30" s="72"/>
    </row>
    <row r="31" spans="1:15" x14ac:dyDescent="0.2">
      <c r="A31" s="58">
        <f t="shared" si="2"/>
        <v>16</v>
      </c>
      <c r="B31" s="60"/>
      <c r="C31" s="60"/>
      <c r="D31" s="60"/>
      <c r="E31" s="60"/>
      <c r="F31" s="60"/>
      <c r="G31" s="65"/>
      <c r="H31" s="73"/>
      <c r="I31" s="60"/>
      <c r="J31" s="60"/>
      <c r="K31" s="60"/>
      <c r="L31" s="54" t="str">
        <f t="shared" si="0"/>
        <v/>
      </c>
      <c r="M31" s="54" t="str">
        <f t="shared" si="1"/>
        <v/>
      </c>
      <c r="N31" s="72"/>
    </row>
    <row r="32" spans="1:15" x14ac:dyDescent="0.2">
      <c r="A32" s="58">
        <f t="shared" si="2"/>
        <v>17</v>
      </c>
      <c r="B32" s="60"/>
      <c r="C32" s="60"/>
      <c r="D32" s="60"/>
      <c r="E32" s="60"/>
      <c r="F32" s="60"/>
      <c r="G32" s="65"/>
      <c r="H32" s="73"/>
      <c r="I32" s="60"/>
      <c r="J32" s="60"/>
      <c r="K32" s="60"/>
      <c r="L32" s="54" t="str">
        <f t="shared" si="0"/>
        <v/>
      </c>
      <c r="M32" s="54" t="str">
        <f t="shared" si="1"/>
        <v/>
      </c>
      <c r="N32" s="72"/>
    </row>
    <row r="33" spans="1:14" x14ac:dyDescent="0.2">
      <c r="A33" s="58">
        <f t="shared" si="2"/>
        <v>18</v>
      </c>
      <c r="B33" s="60"/>
      <c r="C33" s="60"/>
      <c r="D33" s="60"/>
      <c r="E33" s="60"/>
      <c r="F33" s="60"/>
      <c r="G33" s="65"/>
      <c r="H33" s="73"/>
      <c r="I33" s="60"/>
      <c r="J33" s="60"/>
      <c r="K33" s="60"/>
      <c r="L33" s="54" t="str">
        <f t="shared" si="0"/>
        <v/>
      </c>
      <c r="M33" s="54" t="str">
        <f t="shared" si="1"/>
        <v/>
      </c>
      <c r="N33" s="72"/>
    </row>
    <row r="34" spans="1:14" x14ac:dyDescent="0.2">
      <c r="A34" s="58">
        <f t="shared" si="2"/>
        <v>19</v>
      </c>
      <c r="B34" s="60"/>
      <c r="C34" s="60"/>
      <c r="D34" s="60"/>
      <c r="E34" s="60"/>
      <c r="F34" s="60"/>
      <c r="G34" s="65"/>
      <c r="H34" s="73"/>
      <c r="I34" s="60"/>
      <c r="J34" s="60"/>
      <c r="K34" s="60"/>
      <c r="L34" s="54" t="str">
        <f t="shared" si="0"/>
        <v/>
      </c>
      <c r="M34" s="54" t="str">
        <f t="shared" si="1"/>
        <v/>
      </c>
      <c r="N34" s="72"/>
    </row>
    <row r="35" spans="1:14" x14ac:dyDescent="0.2">
      <c r="A35" s="58">
        <f t="shared" si="2"/>
        <v>20</v>
      </c>
      <c r="B35" s="60"/>
      <c r="C35" s="60"/>
      <c r="D35" s="60"/>
      <c r="E35" s="60"/>
      <c r="F35" s="60"/>
      <c r="G35" s="65"/>
      <c r="H35" s="73"/>
      <c r="I35" s="60"/>
      <c r="J35" s="60"/>
      <c r="K35" s="60"/>
      <c r="L35" s="54" t="str">
        <f t="shared" si="0"/>
        <v/>
      </c>
      <c r="M35" s="54" t="str">
        <f t="shared" si="1"/>
        <v/>
      </c>
      <c r="N35" s="72"/>
    </row>
    <row r="36" spans="1:14" x14ac:dyDescent="0.2">
      <c r="A36" s="58">
        <f t="shared" si="2"/>
        <v>21</v>
      </c>
      <c r="B36" s="60"/>
      <c r="C36" s="60"/>
      <c r="D36" s="60"/>
      <c r="E36" s="60"/>
      <c r="F36" s="60"/>
      <c r="G36" s="65"/>
      <c r="H36" s="73"/>
      <c r="I36" s="60"/>
      <c r="J36" s="60"/>
      <c r="K36" s="60"/>
      <c r="L36" s="54" t="str">
        <f t="shared" si="0"/>
        <v/>
      </c>
      <c r="M36" s="54" t="str">
        <f t="shared" si="1"/>
        <v/>
      </c>
      <c r="N36" s="72"/>
    </row>
    <row r="37" spans="1:14" x14ac:dyDescent="0.2">
      <c r="A37" s="58">
        <f t="shared" si="2"/>
        <v>22</v>
      </c>
      <c r="B37" s="60"/>
      <c r="C37" s="60"/>
      <c r="D37" s="60"/>
      <c r="E37" s="60"/>
      <c r="F37" s="60"/>
      <c r="G37" s="65"/>
      <c r="H37" s="73"/>
      <c r="I37" s="60"/>
      <c r="J37" s="60"/>
      <c r="K37" s="60"/>
      <c r="L37" s="54" t="str">
        <f t="shared" si="0"/>
        <v/>
      </c>
      <c r="M37" s="54" t="str">
        <f t="shared" si="1"/>
        <v/>
      </c>
      <c r="N37" s="72"/>
    </row>
    <row r="38" spans="1:14" x14ac:dyDescent="0.2">
      <c r="A38" s="58">
        <f t="shared" si="2"/>
        <v>23</v>
      </c>
      <c r="B38" s="60"/>
      <c r="C38" s="60"/>
      <c r="D38" s="60"/>
      <c r="E38" s="60"/>
      <c r="F38" s="60"/>
      <c r="G38" s="65"/>
      <c r="H38" s="73"/>
      <c r="I38" s="60"/>
      <c r="J38" s="60"/>
      <c r="K38" s="60"/>
      <c r="L38" s="54" t="str">
        <f t="shared" si="0"/>
        <v/>
      </c>
      <c r="M38" s="54" t="str">
        <f t="shared" si="1"/>
        <v/>
      </c>
      <c r="N38" s="72"/>
    </row>
    <row r="39" spans="1:14" x14ac:dyDescent="0.2">
      <c r="A39" s="58">
        <f t="shared" si="2"/>
        <v>24</v>
      </c>
      <c r="B39" s="60"/>
      <c r="C39" s="60"/>
      <c r="D39" s="60"/>
      <c r="E39" s="60"/>
      <c r="F39" s="60"/>
      <c r="G39" s="65"/>
      <c r="H39" s="73"/>
      <c r="I39" s="60"/>
      <c r="J39" s="60"/>
      <c r="K39" s="60"/>
      <c r="L39" s="54" t="str">
        <f t="shared" si="0"/>
        <v/>
      </c>
      <c r="M39" s="54" t="str">
        <f t="shared" si="1"/>
        <v/>
      </c>
      <c r="N39" s="72"/>
    </row>
    <row r="40" spans="1:14" x14ac:dyDescent="0.2">
      <c r="A40" s="58">
        <f t="shared" si="2"/>
        <v>25</v>
      </c>
      <c r="B40" s="60"/>
      <c r="C40" s="60"/>
      <c r="D40" s="60"/>
      <c r="E40" s="60"/>
      <c r="F40" s="60"/>
      <c r="G40" s="65"/>
      <c r="H40" s="73"/>
      <c r="I40" s="60"/>
      <c r="J40" s="60"/>
      <c r="K40" s="60"/>
      <c r="L40" s="54" t="str">
        <f t="shared" si="0"/>
        <v/>
      </c>
      <c r="M40" s="54" t="str">
        <f t="shared" si="1"/>
        <v/>
      </c>
      <c r="N40" s="72"/>
    </row>
    <row r="41" spans="1:14" x14ac:dyDescent="0.2">
      <c r="A41" s="58">
        <f t="shared" si="2"/>
        <v>26</v>
      </c>
      <c r="B41" s="60"/>
      <c r="C41" s="60"/>
      <c r="D41" s="60"/>
      <c r="E41" s="60"/>
      <c r="F41" s="60"/>
      <c r="G41" s="65"/>
      <c r="H41" s="73"/>
      <c r="I41" s="60"/>
      <c r="J41" s="60"/>
      <c r="K41" s="60"/>
      <c r="L41" s="54" t="str">
        <f t="shared" si="0"/>
        <v/>
      </c>
      <c r="M41" s="54" t="str">
        <f t="shared" si="1"/>
        <v/>
      </c>
      <c r="N41" s="72"/>
    </row>
    <row r="42" spans="1:14" x14ac:dyDescent="0.2">
      <c r="A42" s="58">
        <f t="shared" si="2"/>
        <v>27</v>
      </c>
      <c r="B42" s="60"/>
      <c r="C42" s="60"/>
      <c r="D42" s="60"/>
      <c r="E42" s="60"/>
      <c r="F42" s="60"/>
      <c r="G42" s="65"/>
      <c r="H42" s="73"/>
      <c r="I42" s="60"/>
      <c r="J42" s="60"/>
      <c r="K42" s="60"/>
      <c r="L42" s="54" t="str">
        <f t="shared" si="0"/>
        <v/>
      </c>
      <c r="M42" s="54" t="str">
        <f t="shared" si="1"/>
        <v/>
      </c>
      <c r="N42" s="72"/>
    </row>
    <row r="43" spans="1:14" x14ac:dyDescent="0.2">
      <c r="A43" s="58">
        <f t="shared" si="2"/>
        <v>28</v>
      </c>
      <c r="B43" s="60"/>
      <c r="C43" s="60"/>
      <c r="D43" s="60"/>
      <c r="E43" s="60"/>
      <c r="F43" s="60"/>
      <c r="G43" s="65"/>
      <c r="H43" s="73"/>
      <c r="I43" s="60"/>
      <c r="J43" s="60"/>
      <c r="K43" s="60"/>
      <c r="L43" s="54" t="str">
        <f t="shared" si="0"/>
        <v/>
      </c>
      <c r="M43" s="54" t="str">
        <f t="shared" si="1"/>
        <v/>
      </c>
      <c r="N43" s="72"/>
    </row>
    <row r="44" spans="1:14" x14ac:dyDescent="0.2">
      <c r="A44" s="58">
        <f t="shared" si="2"/>
        <v>29</v>
      </c>
      <c r="B44" s="60"/>
      <c r="C44" s="60"/>
      <c r="D44" s="60"/>
      <c r="E44" s="60"/>
      <c r="F44" s="60"/>
      <c r="G44" s="65"/>
      <c r="H44" s="73"/>
      <c r="I44" s="60"/>
      <c r="J44" s="60"/>
      <c r="K44" s="60"/>
      <c r="L44" s="54" t="str">
        <f t="shared" si="0"/>
        <v/>
      </c>
      <c r="M44" s="54" t="str">
        <f t="shared" si="1"/>
        <v/>
      </c>
      <c r="N44" s="72"/>
    </row>
    <row r="45" spans="1:14" x14ac:dyDescent="0.2">
      <c r="A45" s="58">
        <f t="shared" si="2"/>
        <v>30</v>
      </c>
      <c r="B45" s="60"/>
      <c r="C45" s="60"/>
      <c r="D45" s="60"/>
      <c r="E45" s="60"/>
      <c r="F45" s="60"/>
      <c r="G45" s="65"/>
      <c r="H45" s="73"/>
      <c r="I45" s="60"/>
      <c r="J45" s="60"/>
      <c r="K45" s="60"/>
      <c r="L45" s="54" t="str">
        <f t="shared" si="0"/>
        <v/>
      </c>
      <c r="M45" s="54" t="str">
        <f t="shared" si="1"/>
        <v/>
      </c>
      <c r="N45" s="72"/>
    </row>
    <row r="46" spans="1:14" x14ac:dyDescent="0.2">
      <c r="A46" s="58">
        <f t="shared" si="2"/>
        <v>31</v>
      </c>
      <c r="B46" s="60"/>
      <c r="C46" s="60"/>
      <c r="D46" s="60"/>
      <c r="E46" s="60"/>
      <c r="F46" s="60"/>
      <c r="G46" s="65"/>
      <c r="H46" s="73"/>
      <c r="I46" s="60"/>
      <c r="J46" s="60"/>
      <c r="K46" s="60"/>
      <c r="L46" s="54" t="str">
        <f t="shared" si="0"/>
        <v/>
      </c>
      <c r="M46" s="54" t="str">
        <f t="shared" si="1"/>
        <v/>
      </c>
      <c r="N46" s="72"/>
    </row>
    <row r="47" spans="1:14" x14ac:dyDescent="0.2">
      <c r="A47" s="58">
        <f t="shared" si="2"/>
        <v>32</v>
      </c>
      <c r="B47" s="60"/>
      <c r="C47" s="60"/>
      <c r="D47" s="60"/>
      <c r="E47" s="60"/>
      <c r="F47" s="60"/>
      <c r="G47" s="65"/>
      <c r="H47" s="73"/>
      <c r="I47" s="60"/>
      <c r="J47" s="60"/>
      <c r="K47" s="60"/>
      <c r="L47" s="54" t="str">
        <f t="shared" si="0"/>
        <v/>
      </c>
      <c r="M47" s="54" t="str">
        <f t="shared" si="1"/>
        <v/>
      </c>
      <c r="N47" s="72"/>
    </row>
    <row r="48" spans="1:14" x14ac:dyDescent="0.2">
      <c r="A48" s="58">
        <f t="shared" si="2"/>
        <v>33</v>
      </c>
      <c r="B48" s="60"/>
      <c r="C48" s="60"/>
      <c r="D48" s="60"/>
      <c r="E48" s="60"/>
      <c r="F48" s="60"/>
      <c r="G48" s="65"/>
      <c r="H48" s="73"/>
      <c r="I48" s="60"/>
      <c r="J48" s="60"/>
      <c r="K48" s="60"/>
      <c r="L48" s="54" t="str">
        <f t="shared" ref="L48:L79" si="3">IF(K48="","",IF(K48="Gagné",J48*H48-J48,IF(K48="Perdu",-J48,IF(K48="Annulé",0,IF(K48="Remboursé",0)))))</f>
        <v/>
      </c>
      <c r="M48" s="54" t="str">
        <f t="shared" si="1"/>
        <v/>
      </c>
      <c r="N48" s="72"/>
    </row>
    <row r="49" spans="1:14" x14ac:dyDescent="0.2">
      <c r="A49" s="58">
        <f t="shared" si="2"/>
        <v>34</v>
      </c>
      <c r="B49" s="60"/>
      <c r="C49" s="60"/>
      <c r="D49" s="60"/>
      <c r="E49" s="60"/>
      <c r="F49" s="60"/>
      <c r="G49" s="65"/>
      <c r="H49" s="73"/>
      <c r="I49" s="60"/>
      <c r="J49" s="60"/>
      <c r="K49" s="60"/>
      <c r="L49" s="54" t="str">
        <f t="shared" si="3"/>
        <v/>
      </c>
      <c r="M49" s="54" t="str">
        <f t="shared" ref="M49:M80" si="4">IF(K49="","",M48+L49)</f>
        <v/>
      </c>
      <c r="N49" s="72"/>
    </row>
    <row r="50" spans="1:14" x14ac:dyDescent="0.2">
      <c r="A50" s="58">
        <f t="shared" si="2"/>
        <v>35</v>
      </c>
      <c r="B50" s="60"/>
      <c r="C50" s="60"/>
      <c r="D50" s="60"/>
      <c r="E50" s="60"/>
      <c r="F50" s="60"/>
      <c r="G50" s="65"/>
      <c r="H50" s="73"/>
      <c r="I50" s="60"/>
      <c r="J50" s="60"/>
      <c r="K50" s="60"/>
      <c r="L50" s="54" t="str">
        <f t="shared" si="3"/>
        <v/>
      </c>
      <c r="M50" s="54" t="str">
        <f t="shared" si="4"/>
        <v/>
      </c>
      <c r="N50" s="72"/>
    </row>
    <row r="51" spans="1:14" x14ac:dyDescent="0.2">
      <c r="A51" s="58">
        <f t="shared" si="2"/>
        <v>36</v>
      </c>
      <c r="B51" s="60"/>
      <c r="C51" s="60"/>
      <c r="D51" s="60"/>
      <c r="E51" s="60"/>
      <c r="F51" s="60"/>
      <c r="G51" s="65"/>
      <c r="H51" s="73"/>
      <c r="I51" s="60"/>
      <c r="J51" s="60"/>
      <c r="K51" s="60"/>
      <c r="L51" s="54" t="str">
        <f t="shared" si="3"/>
        <v/>
      </c>
      <c r="M51" s="54" t="str">
        <f t="shared" si="4"/>
        <v/>
      </c>
      <c r="N51" s="72"/>
    </row>
    <row r="52" spans="1:14" x14ac:dyDescent="0.2">
      <c r="A52" s="58">
        <f t="shared" si="2"/>
        <v>37</v>
      </c>
      <c r="B52" s="60"/>
      <c r="C52" s="60"/>
      <c r="D52" s="60"/>
      <c r="E52" s="60"/>
      <c r="F52" s="60"/>
      <c r="G52" s="65"/>
      <c r="H52" s="73"/>
      <c r="I52" s="60"/>
      <c r="J52" s="60"/>
      <c r="K52" s="60"/>
      <c r="L52" s="54" t="str">
        <f t="shared" si="3"/>
        <v/>
      </c>
      <c r="M52" s="54" t="str">
        <f t="shared" si="4"/>
        <v/>
      </c>
      <c r="N52" s="72"/>
    </row>
    <row r="53" spans="1:14" x14ac:dyDescent="0.2">
      <c r="A53" s="58">
        <f t="shared" si="2"/>
        <v>38</v>
      </c>
      <c r="B53" s="60"/>
      <c r="C53" s="60"/>
      <c r="D53" s="60"/>
      <c r="E53" s="60"/>
      <c r="F53" s="60"/>
      <c r="G53" s="65"/>
      <c r="H53" s="73"/>
      <c r="I53" s="60"/>
      <c r="J53" s="60"/>
      <c r="K53" s="60"/>
      <c r="L53" s="54" t="str">
        <f t="shared" si="3"/>
        <v/>
      </c>
      <c r="M53" s="54" t="str">
        <f t="shared" si="4"/>
        <v/>
      </c>
      <c r="N53" s="72"/>
    </row>
    <row r="54" spans="1:14" x14ac:dyDescent="0.2">
      <c r="A54" s="58">
        <f t="shared" si="2"/>
        <v>39</v>
      </c>
      <c r="B54" s="60"/>
      <c r="C54" s="60"/>
      <c r="D54" s="60"/>
      <c r="E54" s="60"/>
      <c r="F54" s="60"/>
      <c r="G54" s="65"/>
      <c r="H54" s="73"/>
      <c r="I54" s="60"/>
      <c r="J54" s="60"/>
      <c r="K54" s="60"/>
      <c r="L54" s="54" t="str">
        <f t="shared" si="3"/>
        <v/>
      </c>
      <c r="M54" s="54" t="str">
        <f t="shared" si="4"/>
        <v/>
      </c>
      <c r="N54" s="72"/>
    </row>
    <row r="55" spans="1:14" x14ac:dyDescent="0.25">
      <c r="A55" s="58">
        <f t="shared" si="2"/>
        <v>40</v>
      </c>
      <c r="B55" s="60"/>
      <c r="C55" s="60"/>
      <c r="D55" s="60"/>
      <c r="E55" s="60"/>
      <c r="F55" s="60"/>
      <c r="G55" s="65"/>
      <c r="H55" s="73"/>
      <c r="I55" s="60"/>
      <c r="J55" s="60"/>
      <c r="K55" s="60"/>
      <c r="L55" s="54" t="str">
        <f t="shared" si="3"/>
        <v/>
      </c>
      <c r="M55" s="54" t="str">
        <f t="shared" si="4"/>
        <v/>
      </c>
      <c r="N55" s="72"/>
    </row>
    <row r="56" spans="1:14" x14ac:dyDescent="0.25">
      <c r="A56" s="58">
        <f t="shared" si="2"/>
        <v>41</v>
      </c>
      <c r="B56" s="60"/>
      <c r="C56" s="60"/>
      <c r="D56" s="60"/>
      <c r="E56" s="60"/>
      <c r="F56" s="60"/>
      <c r="G56" s="65"/>
      <c r="H56" s="73"/>
      <c r="I56" s="60"/>
      <c r="J56" s="60"/>
      <c r="K56" s="60"/>
      <c r="L56" s="54" t="str">
        <f t="shared" si="3"/>
        <v/>
      </c>
      <c r="M56" s="54" t="str">
        <f t="shared" si="4"/>
        <v/>
      </c>
      <c r="N56" s="72"/>
    </row>
    <row r="57" spans="1:14" x14ac:dyDescent="0.25">
      <c r="A57" s="58">
        <f t="shared" si="2"/>
        <v>42</v>
      </c>
      <c r="B57" s="60"/>
      <c r="C57" s="60"/>
      <c r="D57" s="60"/>
      <c r="E57" s="60"/>
      <c r="F57" s="60"/>
      <c r="G57" s="65"/>
      <c r="H57" s="73"/>
      <c r="I57" s="60"/>
      <c r="J57" s="60"/>
      <c r="K57" s="60"/>
      <c r="L57" s="54" t="str">
        <f t="shared" si="3"/>
        <v/>
      </c>
      <c r="M57" s="54" t="str">
        <f t="shared" si="4"/>
        <v/>
      </c>
      <c r="N57" s="72"/>
    </row>
    <row r="58" spans="1:14" x14ac:dyDescent="0.25">
      <c r="A58" s="58">
        <f t="shared" si="2"/>
        <v>43</v>
      </c>
      <c r="B58" s="60"/>
      <c r="C58" s="60"/>
      <c r="D58" s="60"/>
      <c r="E58" s="60"/>
      <c r="F58" s="60"/>
      <c r="G58" s="65"/>
      <c r="H58" s="73"/>
      <c r="I58" s="60"/>
      <c r="J58" s="60"/>
      <c r="K58" s="60"/>
      <c r="L58" s="54" t="str">
        <f t="shared" si="3"/>
        <v/>
      </c>
      <c r="M58" s="54" t="str">
        <f t="shared" si="4"/>
        <v/>
      </c>
      <c r="N58" s="72"/>
    </row>
    <row r="59" spans="1:14" x14ac:dyDescent="0.25">
      <c r="A59" s="58">
        <f t="shared" si="2"/>
        <v>44</v>
      </c>
      <c r="B59" s="60"/>
      <c r="C59" s="60"/>
      <c r="D59" s="60"/>
      <c r="E59" s="60"/>
      <c r="F59" s="60"/>
      <c r="G59" s="65"/>
      <c r="H59" s="73"/>
      <c r="I59" s="60"/>
      <c r="J59" s="60"/>
      <c r="K59" s="60"/>
      <c r="L59" s="54" t="str">
        <f t="shared" si="3"/>
        <v/>
      </c>
      <c r="M59" s="54" t="str">
        <f t="shared" si="4"/>
        <v/>
      </c>
      <c r="N59" s="72"/>
    </row>
    <row r="60" spans="1:14" x14ac:dyDescent="0.25">
      <c r="A60" s="58">
        <f t="shared" si="2"/>
        <v>45</v>
      </c>
      <c r="B60" s="60"/>
      <c r="C60" s="60"/>
      <c r="D60" s="60"/>
      <c r="E60" s="60"/>
      <c r="F60" s="60"/>
      <c r="G60" s="65"/>
      <c r="H60" s="73"/>
      <c r="I60" s="60"/>
      <c r="J60" s="60"/>
      <c r="K60" s="60"/>
      <c r="L60" s="54" t="str">
        <f t="shared" si="3"/>
        <v/>
      </c>
      <c r="M60" s="54" t="str">
        <f t="shared" si="4"/>
        <v/>
      </c>
      <c r="N60" s="72"/>
    </row>
    <row r="61" spans="1:14" x14ac:dyDescent="0.25">
      <c r="A61" s="58">
        <f t="shared" si="2"/>
        <v>46</v>
      </c>
      <c r="B61" s="60"/>
      <c r="C61" s="60"/>
      <c r="D61" s="60"/>
      <c r="E61" s="60"/>
      <c r="F61" s="60"/>
      <c r="G61" s="65"/>
      <c r="H61" s="73"/>
      <c r="I61" s="60"/>
      <c r="J61" s="60"/>
      <c r="K61" s="60"/>
      <c r="L61" s="54" t="str">
        <f t="shared" si="3"/>
        <v/>
      </c>
      <c r="M61" s="54" t="str">
        <f t="shared" si="4"/>
        <v/>
      </c>
      <c r="N61" s="72"/>
    </row>
    <row r="62" spans="1:14" x14ac:dyDescent="0.25">
      <c r="A62" s="58">
        <f t="shared" si="2"/>
        <v>47</v>
      </c>
      <c r="B62" s="60"/>
      <c r="C62" s="60"/>
      <c r="D62" s="60"/>
      <c r="E62" s="60"/>
      <c r="F62" s="60"/>
      <c r="G62" s="65"/>
      <c r="H62" s="73"/>
      <c r="I62" s="60"/>
      <c r="J62" s="60"/>
      <c r="K62" s="60"/>
      <c r="L62" s="54" t="str">
        <f t="shared" si="3"/>
        <v/>
      </c>
      <c r="M62" s="54" t="str">
        <f t="shared" si="4"/>
        <v/>
      </c>
      <c r="N62" s="72"/>
    </row>
    <row r="63" spans="1:14" x14ac:dyDescent="0.25">
      <c r="A63" s="58">
        <f t="shared" si="2"/>
        <v>48</v>
      </c>
      <c r="B63" s="60"/>
      <c r="C63" s="60"/>
      <c r="D63" s="60"/>
      <c r="E63" s="60"/>
      <c r="F63" s="60"/>
      <c r="G63" s="65"/>
      <c r="H63" s="73"/>
      <c r="I63" s="60"/>
      <c r="J63" s="60"/>
      <c r="K63" s="60"/>
      <c r="L63" s="54" t="str">
        <f t="shared" si="3"/>
        <v/>
      </c>
      <c r="M63" s="54" t="str">
        <f t="shared" si="4"/>
        <v/>
      </c>
      <c r="N63" s="72"/>
    </row>
    <row r="64" spans="1:14" x14ac:dyDescent="0.25">
      <c r="A64" s="58">
        <f t="shared" si="2"/>
        <v>49</v>
      </c>
      <c r="B64" s="60"/>
      <c r="C64" s="60"/>
      <c r="D64" s="60"/>
      <c r="E64" s="60"/>
      <c r="F64" s="60"/>
      <c r="G64" s="65"/>
      <c r="H64" s="73"/>
      <c r="I64" s="60"/>
      <c r="J64" s="60"/>
      <c r="K64" s="60"/>
      <c r="L64" s="54" t="str">
        <f t="shared" si="3"/>
        <v/>
      </c>
      <c r="M64" s="54" t="str">
        <f t="shared" si="4"/>
        <v/>
      </c>
      <c r="N64" s="72"/>
    </row>
    <row r="65" spans="1:14" x14ac:dyDescent="0.25">
      <c r="A65" s="58">
        <f t="shared" si="2"/>
        <v>50</v>
      </c>
      <c r="B65" s="60"/>
      <c r="C65" s="60"/>
      <c r="D65" s="60"/>
      <c r="E65" s="60"/>
      <c r="F65" s="60"/>
      <c r="G65" s="65"/>
      <c r="H65" s="73"/>
      <c r="I65" s="60"/>
      <c r="J65" s="60"/>
      <c r="K65" s="60"/>
      <c r="L65" s="54" t="str">
        <f t="shared" si="3"/>
        <v/>
      </c>
      <c r="M65" s="54" t="str">
        <f t="shared" si="4"/>
        <v/>
      </c>
      <c r="N65" s="72"/>
    </row>
    <row r="66" spans="1:14" x14ac:dyDescent="0.25">
      <c r="A66" s="58">
        <f t="shared" si="2"/>
        <v>51</v>
      </c>
      <c r="B66" s="60"/>
      <c r="C66" s="60"/>
      <c r="D66" s="60"/>
      <c r="E66" s="60"/>
      <c r="F66" s="60"/>
      <c r="G66" s="65"/>
      <c r="H66" s="73"/>
      <c r="I66" s="60"/>
      <c r="J66" s="60"/>
      <c r="K66" s="60"/>
      <c r="L66" s="54" t="str">
        <f t="shared" si="3"/>
        <v/>
      </c>
      <c r="M66" s="54" t="str">
        <f t="shared" si="4"/>
        <v/>
      </c>
      <c r="N66" s="72"/>
    </row>
    <row r="67" spans="1:14" x14ac:dyDescent="0.25">
      <c r="A67" s="58">
        <f t="shared" si="2"/>
        <v>52</v>
      </c>
      <c r="B67" s="60"/>
      <c r="C67" s="60"/>
      <c r="D67" s="60"/>
      <c r="E67" s="60"/>
      <c r="F67" s="60"/>
      <c r="G67" s="65"/>
      <c r="H67" s="73"/>
      <c r="I67" s="60"/>
      <c r="J67" s="60"/>
      <c r="K67" s="60"/>
      <c r="L67" s="54" t="str">
        <f t="shared" si="3"/>
        <v/>
      </c>
      <c r="M67" s="54" t="str">
        <f t="shared" si="4"/>
        <v/>
      </c>
      <c r="N67" s="72"/>
    </row>
    <row r="68" spans="1:14" x14ac:dyDescent="0.25">
      <c r="A68" s="58">
        <f t="shared" si="2"/>
        <v>53</v>
      </c>
      <c r="B68" s="60"/>
      <c r="C68" s="60"/>
      <c r="D68" s="60"/>
      <c r="E68" s="60"/>
      <c r="F68" s="60"/>
      <c r="G68" s="65"/>
      <c r="H68" s="73"/>
      <c r="I68" s="60"/>
      <c r="J68" s="60"/>
      <c r="K68" s="60"/>
      <c r="L68" s="54" t="str">
        <f t="shared" si="3"/>
        <v/>
      </c>
      <c r="M68" s="54" t="str">
        <f t="shared" si="4"/>
        <v/>
      </c>
      <c r="N68" s="72"/>
    </row>
    <row r="69" spans="1:14" x14ac:dyDescent="0.25">
      <c r="A69" s="58">
        <f t="shared" si="2"/>
        <v>54</v>
      </c>
      <c r="B69" s="60"/>
      <c r="C69" s="60"/>
      <c r="D69" s="60"/>
      <c r="E69" s="60"/>
      <c r="F69" s="60"/>
      <c r="G69" s="65"/>
      <c r="H69" s="73"/>
      <c r="I69" s="60"/>
      <c r="J69" s="60"/>
      <c r="K69" s="60"/>
      <c r="L69" s="54" t="str">
        <f t="shared" si="3"/>
        <v/>
      </c>
      <c r="M69" s="54" t="str">
        <f t="shared" si="4"/>
        <v/>
      </c>
      <c r="N69" s="72"/>
    </row>
    <row r="70" spans="1:14" x14ac:dyDescent="0.25">
      <c r="A70" s="58">
        <f t="shared" si="2"/>
        <v>55</v>
      </c>
      <c r="B70" s="60"/>
      <c r="C70" s="60"/>
      <c r="D70" s="60"/>
      <c r="E70" s="60"/>
      <c r="F70" s="60"/>
      <c r="G70" s="65"/>
      <c r="H70" s="73"/>
      <c r="I70" s="60"/>
      <c r="J70" s="60"/>
      <c r="K70" s="60"/>
      <c r="L70" s="54" t="str">
        <f t="shared" si="3"/>
        <v/>
      </c>
      <c r="M70" s="54" t="str">
        <f t="shared" si="4"/>
        <v/>
      </c>
      <c r="N70" s="72"/>
    </row>
    <row r="71" spans="1:14" x14ac:dyDescent="0.25">
      <c r="A71" s="58">
        <f t="shared" si="2"/>
        <v>56</v>
      </c>
      <c r="B71" s="60"/>
      <c r="C71" s="60"/>
      <c r="D71" s="60"/>
      <c r="E71" s="60"/>
      <c r="F71" s="60"/>
      <c r="G71" s="65"/>
      <c r="H71" s="73"/>
      <c r="I71" s="60"/>
      <c r="J71" s="60"/>
      <c r="K71" s="60"/>
      <c r="L71" s="54" t="str">
        <f t="shared" si="3"/>
        <v/>
      </c>
      <c r="M71" s="54" t="str">
        <f t="shared" si="4"/>
        <v/>
      </c>
      <c r="N71" s="72"/>
    </row>
    <row r="72" spans="1:14" x14ac:dyDescent="0.25">
      <c r="A72" s="58">
        <f t="shared" si="2"/>
        <v>57</v>
      </c>
      <c r="B72" s="61"/>
      <c r="C72" s="61"/>
      <c r="D72" s="61"/>
      <c r="E72" s="61"/>
      <c r="F72" s="61"/>
      <c r="G72" s="71"/>
      <c r="H72" s="73"/>
      <c r="I72" s="61"/>
      <c r="J72" s="61"/>
      <c r="K72" s="61"/>
      <c r="L72" s="54" t="str">
        <f t="shared" si="3"/>
        <v/>
      </c>
      <c r="M72" s="54" t="str">
        <f t="shared" si="4"/>
        <v/>
      </c>
      <c r="N72" s="72"/>
    </row>
    <row r="73" spans="1:14" x14ac:dyDescent="0.25">
      <c r="A73" s="58">
        <f t="shared" si="2"/>
        <v>58</v>
      </c>
      <c r="B73" s="60"/>
      <c r="C73" s="60"/>
      <c r="D73" s="60"/>
      <c r="E73" s="60"/>
      <c r="F73" s="60"/>
      <c r="G73" s="65"/>
      <c r="H73" s="73"/>
      <c r="I73" s="60"/>
      <c r="J73" s="60"/>
      <c r="K73" s="60"/>
      <c r="L73" s="54" t="str">
        <f t="shared" si="3"/>
        <v/>
      </c>
      <c r="M73" s="54" t="str">
        <f t="shared" si="4"/>
        <v/>
      </c>
      <c r="N73" s="72"/>
    </row>
    <row r="74" spans="1:14" x14ac:dyDescent="0.25">
      <c r="A74" s="58">
        <f t="shared" si="2"/>
        <v>59</v>
      </c>
      <c r="B74" s="60"/>
      <c r="C74" s="60"/>
      <c r="D74" s="60"/>
      <c r="E74" s="60"/>
      <c r="F74" s="60"/>
      <c r="G74" s="65"/>
      <c r="H74" s="73"/>
      <c r="I74" s="60"/>
      <c r="J74" s="60"/>
      <c r="K74" s="60"/>
      <c r="L74" s="54" t="str">
        <f t="shared" si="3"/>
        <v/>
      </c>
      <c r="M74" s="54" t="str">
        <f t="shared" si="4"/>
        <v/>
      </c>
      <c r="N74" s="72"/>
    </row>
    <row r="75" spans="1:14" x14ac:dyDescent="0.25">
      <c r="A75" s="58">
        <f t="shared" si="2"/>
        <v>60</v>
      </c>
      <c r="B75" s="60"/>
      <c r="C75" s="60"/>
      <c r="D75" s="60"/>
      <c r="E75" s="60"/>
      <c r="F75" s="60"/>
      <c r="G75" s="65"/>
      <c r="H75" s="73"/>
      <c r="I75" s="60"/>
      <c r="J75" s="60"/>
      <c r="K75" s="60"/>
      <c r="L75" s="54" t="str">
        <f t="shared" si="3"/>
        <v/>
      </c>
      <c r="M75" s="54" t="str">
        <f t="shared" si="4"/>
        <v/>
      </c>
      <c r="N75" s="72"/>
    </row>
    <row r="76" spans="1:14" x14ac:dyDescent="0.25">
      <c r="A76" s="58">
        <f t="shared" si="2"/>
        <v>61</v>
      </c>
      <c r="B76" s="60"/>
      <c r="C76" s="60"/>
      <c r="D76" s="60"/>
      <c r="E76" s="60"/>
      <c r="F76" s="60"/>
      <c r="G76" s="65"/>
      <c r="H76" s="73"/>
      <c r="I76" s="60"/>
      <c r="J76" s="60"/>
      <c r="K76" s="60"/>
      <c r="L76" s="54" t="str">
        <f t="shared" si="3"/>
        <v/>
      </c>
      <c r="M76" s="54" t="str">
        <f t="shared" si="4"/>
        <v/>
      </c>
      <c r="N76" s="72"/>
    </row>
    <row r="77" spans="1:14" x14ac:dyDescent="0.25">
      <c r="A77" s="58">
        <f t="shared" si="2"/>
        <v>62</v>
      </c>
      <c r="B77" s="60"/>
      <c r="C77" s="60"/>
      <c r="D77" s="60"/>
      <c r="E77" s="60"/>
      <c r="F77" s="60"/>
      <c r="G77" s="65"/>
      <c r="H77" s="73"/>
      <c r="I77" s="60"/>
      <c r="J77" s="60"/>
      <c r="K77" s="60"/>
      <c r="L77" s="54" t="str">
        <f t="shared" si="3"/>
        <v/>
      </c>
      <c r="M77" s="54" t="str">
        <f t="shared" si="4"/>
        <v/>
      </c>
      <c r="N77" s="72"/>
    </row>
    <row r="78" spans="1:14" x14ac:dyDescent="0.25">
      <c r="A78" s="58">
        <f t="shared" si="2"/>
        <v>63</v>
      </c>
      <c r="B78" s="60"/>
      <c r="C78" s="60"/>
      <c r="D78" s="60"/>
      <c r="E78" s="60"/>
      <c r="F78" s="60"/>
      <c r="G78" s="65"/>
      <c r="H78" s="73"/>
      <c r="I78" s="60"/>
      <c r="J78" s="60"/>
      <c r="K78" s="60"/>
      <c r="L78" s="54" t="str">
        <f t="shared" si="3"/>
        <v/>
      </c>
      <c r="M78" s="54" t="str">
        <f t="shared" si="4"/>
        <v/>
      </c>
      <c r="N78" s="72"/>
    </row>
    <row r="79" spans="1:14" x14ac:dyDescent="0.25">
      <c r="A79" s="58">
        <f t="shared" si="2"/>
        <v>64</v>
      </c>
      <c r="B79" s="60"/>
      <c r="C79" s="60"/>
      <c r="D79" s="60"/>
      <c r="E79" s="60"/>
      <c r="F79" s="60"/>
      <c r="G79" s="65"/>
      <c r="H79" s="73"/>
      <c r="I79" s="60"/>
      <c r="J79" s="60"/>
      <c r="K79" s="60"/>
      <c r="L79" s="54" t="str">
        <f t="shared" si="3"/>
        <v/>
      </c>
      <c r="M79" s="54" t="str">
        <f t="shared" si="4"/>
        <v/>
      </c>
      <c r="N79" s="72"/>
    </row>
    <row r="80" spans="1:14" x14ac:dyDescent="0.25">
      <c r="A80" s="58">
        <f t="shared" si="2"/>
        <v>65</v>
      </c>
      <c r="B80" s="60"/>
      <c r="C80" s="60"/>
      <c r="D80" s="60"/>
      <c r="E80" s="60"/>
      <c r="F80" s="60"/>
      <c r="G80" s="65"/>
      <c r="H80" s="73"/>
      <c r="I80" s="60"/>
      <c r="J80" s="60"/>
      <c r="K80" s="60"/>
      <c r="L80" s="54" t="str">
        <f t="shared" ref="L80:L111" si="5">IF(K80="","",IF(K80="Gagné",J80*H80-J80,IF(K80="Perdu",-J80,IF(K80="Annulé",0,IF(K80="Remboursé",0)))))</f>
        <v/>
      </c>
      <c r="M80" s="54" t="str">
        <f t="shared" si="4"/>
        <v/>
      </c>
      <c r="N80" s="72"/>
    </row>
    <row r="81" spans="1:14" x14ac:dyDescent="0.25">
      <c r="A81" s="58">
        <f t="shared" si="2"/>
        <v>66</v>
      </c>
      <c r="B81" s="60"/>
      <c r="C81" s="60"/>
      <c r="D81" s="60"/>
      <c r="E81" s="60"/>
      <c r="F81" s="60"/>
      <c r="G81" s="65"/>
      <c r="H81" s="73"/>
      <c r="I81" s="60"/>
      <c r="J81" s="60"/>
      <c r="K81" s="60"/>
      <c r="L81" s="54" t="str">
        <f t="shared" si="5"/>
        <v/>
      </c>
      <c r="M81" s="54" t="str">
        <f t="shared" ref="M81:M112" si="6">IF(K81="","",M80+L81)</f>
        <v/>
      </c>
      <c r="N81" s="72"/>
    </row>
    <row r="82" spans="1:14" x14ac:dyDescent="0.25">
      <c r="A82" s="58">
        <f t="shared" ref="A82:A115" si="7">A81+1</f>
        <v>67</v>
      </c>
      <c r="B82" s="60"/>
      <c r="C82" s="60"/>
      <c r="D82" s="60"/>
      <c r="E82" s="60"/>
      <c r="F82" s="60"/>
      <c r="G82" s="65"/>
      <c r="H82" s="73"/>
      <c r="I82" s="60"/>
      <c r="J82" s="60"/>
      <c r="K82" s="60"/>
      <c r="L82" s="54" t="str">
        <f t="shared" si="5"/>
        <v/>
      </c>
      <c r="M82" s="54" t="str">
        <f t="shared" si="6"/>
        <v/>
      </c>
      <c r="N82" s="72"/>
    </row>
    <row r="83" spans="1:14" x14ac:dyDescent="0.25">
      <c r="A83" s="58">
        <f t="shared" si="7"/>
        <v>68</v>
      </c>
      <c r="B83" s="60"/>
      <c r="C83" s="60"/>
      <c r="D83" s="60"/>
      <c r="E83" s="60"/>
      <c r="F83" s="60"/>
      <c r="G83" s="65"/>
      <c r="H83" s="73"/>
      <c r="I83" s="60"/>
      <c r="J83" s="60"/>
      <c r="K83" s="60"/>
      <c r="L83" s="54" t="str">
        <f t="shared" si="5"/>
        <v/>
      </c>
      <c r="M83" s="54" t="str">
        <f t="shared" si="6"/>
        <v/>
      </c>
      <c r="N83" s="72"/>
    </row>
    <row r="84" spans="1:14" x14ac:dyDescent="0.25">
      <c r="A84" s="58">
        <f t="shared" si="7"/>
        <v>69</v>
      </c>
      <c r="B84" s="60"/>
      <c r="C84" s="60"/>
      <c r="D84" s="60"/>
      <c r="E84" s="60"/>
      <c r="F84" s="60"/>
      <c r="G84" s="65"/>
      <c r="H84" s="73"/>
      <c r="I84" s="60"/>
      <c r="J84" s="60"/>
      <c r="K84" s="60"/>
      <c r="L84" s="54" t="str">
        <f t="shared" si="5"/>
        <v/>
      </c>
      <c r="M84" s="54" t="str">
        <f t="shared" si="6"/>
        <v/>
      </c>
      <c r="N84" s="72"/>
    </row>
    <row r="85" spans="1:14" x14ac:dyDescent="0.25">
      <c r="A85" s="58">
        <f t="shared" si="7"/>
        <v>70</v>
      </c>
      <c r="B85" s="60"/>
      <c r="C85" s="60"/>
      <c r="D85" s="60"/>
      <c r="E85" s="60"/>
      <c r="F85" s="60"/>
      <c r="G85" s="65"/>
      <c r="H85" s="73"/>
      <c r="I85" s="60"/>
      <c r="J85" s="60"/>
      <c r="K85" s="60"/>
      <c r="L85" s="54" t="str">
        <f t="shared" si="5"/>
        <v/>
      </c>
      <c r="M85" s="54" t="str">
        <f t="shared" si="6"/>
        <v/>
      </c>
      <c r="N85" s="72"/>
    </row>
    <row r="86" spans="1:14" x14ac:dyDescent="0.25">
      <c r="A86" s="58">
        <f t="shared" si="7"/>
        <v>71</v>
      </c>
      <c r="B86" s="60"/>
      <c r="C86" s="60"/>
      <c r="D86" s="60"/>
      <c r="E86" s="60"/>
      <c r="F86" s="60"/>
      <c r="G86" s="65"/>
      <c r="H86" s="73"/>
      <c r="I86" s="60"/>
      <c r="J86" s="60"/>
      <c r="K86" s="60"/>
      <c r="L86" s="54" t="str">
        <f t="shared" si="5"/>
        <v/>
      </c>
      <c r="M86" s="54" t="str">
        <f t="shared" si="6"/>
        <v/>
      </c>
      <c r="N86" s="72"/>
    </row>
    <row r="87" spans="1:14" x14ac:dyDescent="0.25">
      <c r="A87" s="58">
        <f t="shared" si="7"/>
        <v>72</v>
      </c>
      <c r="B87" s="60"/>
      <c r="C87" s="60"/>
      <c r="D87" s="60"/>
      <c r="E87" s="60"/>
      <c r="F87" s="60"/>
      <c r="G87" s="65"/>
      <c r="H87" s="73"/>
      <c r="I87" s="60"/>
      <c r="J87" s="60"/>
      <c r="K87" s="60"/>
      <c r="L87" s="54" t="str">
        <f t="shared" si="5"/>
        <v/>
      </c>
      <c r="M87" s="54" t="str">
        <f t="shared" si="6"/>
        <v/>
      </c>
      <c r="N87" s="72"/>
    </row>
    <row r="88" spans="1:14" x14ac:dyDescent="0.25">
      <c r="A88" s="58">
        <f t="shared" si="7"/>
        <v>73</v>
      </c>
      <c r="B88" s="60"/>
      <c r="C88" s="60"/>
      <c r="D88" s="60"/>
      <c r="E88" s="60"/>
      <c r="F88" s="60"/>
      <c r="G88" s="65"/>
      <c r="H88" s="73"/>
      <c r="I88" s="60"/>
      <c r="J88" s="60"/>
      <c r="K88" s="60"/>
      <c r="L88" s="54" t="str">
        <f t="shared" si="5"/>
        <v/>
      </c>
      <c r="M88" s="54" t="str">
        <f t="shared" si="6"/>
        <v/>
      </c>
      <c r="N88" s="72"/>
    </row>
    <row r="89" spans="1:14" x14ac:dyDescent="0.25">
      <c r="A89" s="58">
        <f t="shared" si="7"/>
        <v>74</v>
      </c>
      <c r="B89" s="60"/>
      <c r="C89" s="60"/>
      <c r="D89" s="60"/>
      <c r="E89" s="60"/>
      <c r="F89" s="60"/>
      <c r="G89" s="65"/>
      <c r="H89" s="73"/>
      <c r="I89" s="60"/>
      <c r="J89" s="60"/>
      <c r="K89" s="60"/>
      <c r="L89" s="54" t="str">
        <f t="shared" si="5"/>
        <v/>
      </c>
      <c r="M89" s="54" t="str">
        <f t="shared" si="6"/>
        <v/>
      </c>
      <c r="N89" s="72"/>
    </row>
    <row r="90" spans="1:14" x14ac:dyDescent="0.25">
      <c r="A90" s="58">
        <f t="shared" si="7"/>
        <v>75</v>
      </c>
      <c r="B90" s="60"/>
      <c r="C90" s="60"/>
      <c r="D90" s="60"/>
      <c r="E90" s="60"/>
      <c r="F90" s="60"/>
      <c r="G90" s="65"/>
      <c r="H90" s="73"/>
      <c r="I90" s="60"/>
      <c r="J90" s="60"/>
      <c r="K90" s="60"/>
      <c r="L90" s="54" t="str">
        <f t="shared" si="5"/>
        <v/>
      </c>
      <c r="M90" s="54" t="str">
        <f t="shared" si="6"/>
        <v/>
      </c>
      <c r="N90" s="72"/>
    </row>
    <row r="91" spans="1:14" x14ac:dyDescent="0.25">
      <c r="A91" s="58">
        <f t="shared" si="7"/>
        <v>76</v>
      </c>
      <c r="B91" s="60"/>
      <c r="C91" s="60"/>
      <c r="D91" s="60"/>
      <c r="E91" s="60"/>
      <c r="F91" s="60"/>
      <c r="G91" s="65"/>
      <c r="H91" s="73"/>
      <c r="I91" s="60"/>
      <c r="J91" s="60"/>
      <c r="K91" s="60"/>
      <c r="L91" s="54" t="str">
        <f t="shared" si="5"/>
        <v/>
      </c>
      <c r="M91" s="54" t="str">
        <f t="shared" si="6"/>
        <v/>
      </c>
      <c r="N91" s="72"/>
    </row>
    <row r="92" spans="1:14" x14ac:dyDescent="0.25">
      <c r="A92" s="58">
        <f t="shared" si="7"/>
        <v>77</v>
      </c>
      <c r="B92" s="60"/>
      <c r="C92" s="60"/>
      <c r="D92" s="60"/>
      <c r="E92" s="60"/>
      <c r="F92" s="60"/>
      <c r="G92" s="65"/>
      <c r="H92" s="73"/>
      <c r="I92" s="60"/>
      <c r="J92" s="60"/>
      <c r="K92" s="60"/>
      <c r="L92" s="54" t="str">
        <f t="shared" si="5"/>
        <v/>
      </c>
      <c r="M92" s="54" t="str">
        <f t="shared" si="6"/>
        <v/>
      </c>
      <c r="N92" s="72"/>
    </row>
    <row r="93" spans="1:14" x14ac:dyDescent="0.25">
      <c r="A93" s="58">
        <f t="shared" si="7"/>
        <v>78</v>
      </c>
      <c r="B93" s="60"/>
      <c r="C93" s="60"/>
      <c r="D93" s="60"/>
      <c r="E93" s="60"/>
      <c r="F93" s="60"/>
      <c r="G93" s="65"/>
      <c r="H93" s="73"/>
      <c r="I93" s="60"/>
      <c r="J93" s="60"/>
      <c r="K93" s="60"/>
      <c r="L93" s="54" t="str">
        <f t="shared" si="5"/>
        <v/>
      </c>
      <c r="M93" s="54" t="str">
        <f t="shared" si="6"/>
        <v/>
      </c>
      <c r="N93" s="72"/>
    </row>
    <row r="94" spans="1:14" x14ac:dyDescent="0.25">
      <c r="A94" s="58">
        <f t="shared" si="7"/>
        <v>79</v>
      </c>
      <c r="B94" s="60"/>
      <c r="C94" s="60"/>
      <c r="D94" s="60"/>
      <c r="E94" s="60"/>
      <c r="F94" s="60"/>
      <c r="G94" s="65"/>
      <c r="H94" s="73"/>
      <c r="I94" s="60"/>
      <c r="J94" s="60"/>
      <c r="K94" s="60"/>
      <c r="L94" s="54" t="str">
        <f t="shared" si="5"/>
        <v/>
      </c>
      <c r="M94" s="54" t="str">
        <f t="shared" si="6"/>
        <v/>
      </c>
      <c r="N94" s="72"/>
    </row>
    <row r="95" spans="1:14" x14ac:dyDescent="0.25">
      <c r="A95" s="58">
        <f t="shared" si="7"/>
        <v>80</v>
      </c>
      <c r="B95" s="60"/>
      <c r="C95" s="60"/>
      <c r="D95" s="60"/>
      <c r="E95" s="60"/>
      <c r="F95" s="60"/>
      <c r="G95" s="65"/>
      <c r="H95" s="73"/>
      <c r="I95" s="60"/>
      <c r="J95" s="60"/>
      <c r="K95" s="60"/>
      <c r="L95" s="54" t="str">
        <f t="shared" si="5"/>
        <v/>
      </c>
      <c r="M95" s="54" t="str">
        <f t="shared" si="6"/>
        <v/>
      </c>
      <c r="N95" s="72"/>
    </row>
    <row r="96" spans="1:14" x14ac:dyDescent="0.25">
      <c r="A96" s="58">
        <f t="shared" si="7"/>
        <v>81</v>
      </c>
      <c r="B96" s="60"/>
      <c r="C96" s="60"/>
      <c r="D96" s="60"/>
      <c r="E96" s="60"/>
      <c r="F96" s="60"/>
      <c r="G96" s="65"/>
      <c r="H96" s="73"/>
      <c r="I96" s="60"/>
      <c r="J96" s="60"/>
      <c r="K96" s="60"/>
      <c r="L96" s="54" t="str">
        <f t="shared" si="5"/>
        <v/>
      </c>
      <c r="M96" s="54" t="str">
        <f t="shared" si="6"/>
        <v/>
      </c>
      <c r="N96" s="72"/>
    </row>
    <row r="97" spans="1:14" x14ac:dyDescent="0.25">
      <c r="A97" s="58">
        <f t="shared" si="7"/>
        <v>82</v>
      </c>
      <c r="B97" s="60"/>
      <c r="C97" s="60"/>
      <c r="D97" s="60"/>
      <c r="E97" s="60"/>
      <c r="F97" s="60"/>
      <c r="G97" s="65"/>
      <c r="H97" s="73"/>
      <c r="I97" s="60"/>
      <c r="J97" s="60"/>
      <c r="K97" s="60"/>
      <c r="L97" s="54" t="str">
        <f t="shared" si="5"/>
        <v/>
      </c>
      <c r="M97" s="54" t="str">
        <f t="shared" si="6"/>
        <v/>
      </c>
      <c r="N97" s="72"/>
    </row>
    <row r="98" spans="1:14" x14ac:dyDescent="0.25">
      <c r="A98" s="58">
        <f t="shared" si="7"/>
        <v>83</v>
      </c>
      <c r="B98" s="60"/>
      <c r="C98" s="60"/>
      <c r="D98" s="60"/>
      <c r="E98" s="60"/>
      <c r="F98" s="60"/>
      <c r="G98" s="65"/>
      <c r="H98" s="73"/>
      <c r="I98" s="60"/>
      <c r="J98" s="60"/>
      <c r="K98" s="60"/>
      <c r="L98" s="54" t="str">
        <f t="shared" si="5"/>
        <v/>
      </c>
      <c r="M98" s="54" t="str">
        <f t="shared" si="6"/>
        <v/>
      </c>
      <c r="N98" s="72"/>
    </row>
    <row r="99" spans="1:14" x14ac:dyDescent="0.25">
      <c r="A99" s="58">
        <f t="shared" si="7"/>
        <v>84</v>
      </c>
      <c r="B99" s="60"/>
      <c r="C99" s="60"/>
      <c r="D99" s="60"/>
      <c r="E99" s="60"/>
      <c r="F99" s="60"/>
      <c r="G99" s="65"/>
      <c r="H99" s="73"/>
      <c r="I99" s="60"/>
      <c r="J99" s="60"/>
      <c r="K99" s="60"/>
      <c r="L99" s="54" t="str">
        <f t="shared" si="5"/>
        <v/>
      </c>
      <c r="M99" s="54" t="str">
        <f t="shared" si="6"/>
        <v/>
      </c>
      <c r="N99" s="72"/>
    </row>
    <row r="100" spans="1:14" x14ac:dyDescent="0.25">
      <c r="A100" s="58">
        <f t="shared" si="7"/>
        <v>85</v>
      </c>
      <c r="B100" s="60"/>
      <c r="C100" s="60"/>
      <c r="D100" s="60"/>
      <c r="E100" s="60"/>
      <c r="F100" s="60"/>
      <c r="G100" s="65"/>
      <c r="H100" s="73"/>
      <c r="I100" s="60"/>
      <c r="J100" s="60"/>
      <c r="K100" s="60"/>
      <c r="L100" s="54" t="str">
        <f t="shared" si="5"/>
        <v/>
      </c>
      <c r="M100" s="54" t="str">
        <f t="shared" si="6"/>
        <v/>
      </c>
      <c r="N100" s="72"/>
    </row>
    <row r="101" spans="1:14" x14ac:dyDescent="0.25">
      <c r="A101" s="58">
        <f t="shared" si="7"/>
        <v>86</v>
      </c>
      <c r="B101" s="60"/>
      <c r="C101" s="60"/>
      <c r="D101" s="60"/>
      <c r="E101" s="60"/>
      <c r="F101" s="60"/>
      <c r="G101" s="65"/>
      <c r="H101" s="73"/>
      <c r="I101" s="60"/>
      <c r="J101" s="60"/>
      <c r="K101" s="60"/>
      <c r="L101" s="54" t="str">
        <f t="shared" si="5"/>
        <v/>
      </c>
      <c r="M101" s="54" t="str">
        <f t="shared" si="6"/>
        <v/>
      </c>
      <c r="N101" s="72"/>
    </row>
    <row r="102" spans="1:14" x14ac:dyDescent="0.25">
      <c r="A102" s="58">
        <f t="shared" si="7"/>
        <v>87</v>
      </c>
      <c r="B102" s="60"/>
      <c r="C102" s="60"/>
      <c r="D102" s="60"/>
      <c r="E102" s="60"/>
      <c r="F102" s="60"/>
      <c r="G102" s="65"/>
      <c r="H102" s="73"/>
      <c r="I102" s="60"/>
      <c r="J102" s="60"/>
      <c r="K102" s="60"/>
      <c r="L102" s="54" t="str">
        <f t="shared" si="5"/>
        <v/>
      </c>
      <c r="M102" s="54" t="str">
        <f t="shared" si="6"/>
        <v/>
      </c>
      <c r="N102" s="72"/>
    </row>
    <row r="103" spans="1:14" x14ac:dyDescent="0.25">
      <c r="A103" s="58">
        <f t="shared" si="7"/>
        <v>88</v>
      </c>
      <c r="B103" s="60"/>
      <c r="C103" s="60"/>
      <c r="D103" s="60"/>
      <c r="E103" s="60"/>
      <c r="F103" s="60"/>
      <c r="G103" s="65"/>
      <c r="H103" s="73"/>
      <c r="I103" s="60"/>
      <c r="J103" s="60"/>
      <c r="K103" s="60"/>
      <c r="L103" s="54" t="str">
        <f t="shared" si="5"/>
        <v/>
      </c>
      <c r="M103" s="54" t="str">
        <f t="shared" si="6"/>
        <v/>
      </c>
      <c r="N103" s="72"/>
    </row>
    <row r="104" spans="1:14" x14ac:dyDescent="0.25">
      <c r="A104" s="58">
        <f t="shared" si="7"/>
        <v>89</v>
      </c>
      <c r="B104" s="60"/>
      <c r="C104" s="60"/>
      <c r="D104" s="60"/>
      <c r="E104" s="60"/>
      <c r="F104" s="60"/>
      <c r="G104" s="65"/>
      <c r="H104" s="73"/>
      <c r="I104" s="60"/>
      <c r="J104" s="60"/>
      <c r="K104" s="60"/>
      <c r="L104" s="54" t="str">
        <f t="shared" si="5"/>
        <v/>
      </c>
      <c r="M104" s="54" t="str">
        <f t="shared" si="6"/>
        <v/>
      </c>
      <c r="N104" s="72"/>
    </row>
    <row r="105" spans="1:14" x14ac:dyDescent="0.25">
      <c r="A105" s="58">
        <f t="shared" si="7"/>
        <v>90</v>
      </c>
      <c r="B105" s="60"/>
      <c r="C105" s="60"/>
      <c r="D105" s="60"/>
      <c r="E105" s="60"/>
      <c r="F105" s="60"/>
      <c r="G105" s="65"/>
      <c r="H105" s="73"/>
      <c r="I105" s="60"/>
      <c r="J105" s="60"/>
      <c r="K105" s="60"/>
      <c r="L105" s="54" t="str">
        <f t="shared" si="5"/>
        <v/>
      </c>
      <c r="M105" s="54" t="str">
        <f t="shared" si="6"/>
        <v/>
      </c>
      <c r="N105" s="72"/>
    </row>
    <row r="106" spans="1:14" x14ac:dyDescent="0.25">
      <c r="A106" s="58">
        <f t="shared" si="7"/>
        <v>91</v>
      </c>
      <c r="B106" s="60"/>
      <c r="C106" s="60"/>
      <c r="D106" s="60"/>
      <c r="E106" s="60"/>
      <c r="F106" s="60"/>
      <c r="G106" s="65"/>
      <c r="H106" s="73"/>
      <c r="I106" s="60"/>
      <c r="J106" s="60"/>
      <c r="K106" s="60"/>
      <c r="L106" s="54" t="str">
        <f t="shared" si="5"/>
        <v/>
      </c>
      <c r="M106" s="54" t="str">
        <f t="shared" si="6"/>
        <v/>
      </c>
      <c r="N106" s="72"/>
    </row>
    <row r="107" spans="1:14" x14ac:dyDescent="0.25">
      <c r="A107" s="58">
        <f t="shared" si="7"/>
        <v>92</v>
      </c>
      <c r="B107" s="60"/>
      <c r="C107" s="60"/>
      <c r="D107" s="60"/>
      <c r="E107" s="60"/>
      <c r="F107" s="60"/>
      <c r="G107" s="65"/>
      <c r="H107" s="73"/>
      <c r="I107" s="60"/>
      <c r="J107" s="60"/>
      <c r="K107" s="60"/>
      <c r="L107" s="54" t="str">
        <f t="shared" si="5"/>
        <v/>
      </c>
      <c r="M107" s="54" t="str">
        <f t="shared" si="6"/>
        <v/>
      </c>
      <c r="N107" s="72"/>
    </row>
    <row r="108" spans="1:14" x14ac:dyDescent="0.25">
      <c r="A108" s="58">
        <f t="shared" si="7"/>
        <v>93</v>
      </c>
      <c r="B108" s="60"/>
      <c r="C108" s="60"/>
      <c r="D108" s="60"/>
      <c r="E108" s="60"/>
      <c r="F108" s="60"/>
      <c r="G108" s="65"/>
      <c r="H108" s="73"/>
      <c r="I108" s="60"/>
      <c r="J108" s="60"/>
      <c r="K108" s="60"/>
      <c r="L108" s="54" t="str">
        <f t="shared" si="5"/>
        <v/>
      </c>
      <c r="M108" s="54" t="str">
        <f t="shared" si="6"/>
        <v/>
      </c>
      <c r="N108" s="72"/>
    </row>
    <row r="109" spans="1:14" x14ac:dyDescent="0.25">
      <c r="A109" s="58">
        <f t="shared" si="7"/>
        <v>94</v>
      </c>
      <c r="B109" s="60"/>
      <c r="C109" s="60"/>
      <c r="D109" s="60"/>
      <c r="E109" s="60"/>
      <c r="F109" s="60"/>
      <c r="G109" s="65"/>
      <c r="H109" s="73"/>
      <c r="I109" s="60"/>
      <c r="J109" s="60"/>
      <c r="K109" s="60"/>
      <c r="L109" s="54" t="str">
        <f t="shared" si="5"/>
        <v/>
      </c>
      <c r="M109" s="54" t="str">
        <f t="shared" si="6"/>
        <v/>
      </c>
      <c r="N109" s="72"/>
    </row>
    <row r="110" spans="1:14" x14ac:dyDescent="0.25">
      <c r="A110" s="58">
        <f t="shared" si="7"/>
        <v>95</v>
      </c>
      <c r="B110" s="60"/>
      <c r="C110" s="60"/>
      <c r="D110" s="60"/>
      <c r="E110" s="60"/>
      <c r="F110" s="60"/>
      <c r="G110" s="65"/>
      <c r="H110" s="73"/>
      <c r="I110" s="60"/>
      <c r="J110" s="60"/>
      <c r="K110" s="60"/>
      <c r="L110" s="54" t="str">
        <f t="shared" si="5"/>
        <v/>
      </c>
      <c r="M110" s="54" t="str">
        <f t="shared" si="6"/>
        <v/>
      </c>
      <c r="N110" s="72"/>
    </row>
    <row r="111" spans="1:14" x14ac:dyDescent="0.25">
      <c r="A111" s="58">
        <f t="shared" si="7"/>
        <v>96</v>
      </c>
      <c r="B111" s="60"/>
      <c r="C111" s="60"/>
      <c r="D111" s="60"/>
      <c r="E111" s="60"/>
      <c r="F111" s="60"/>
      <c r="G111" s="65"/>
      <c r="H111" s="73"/>
      <c r="I111" s="60"/>
      <c r="J111" s="60"/>
      <c r="K111" s="60"/>
      <c r="L111" s="54" t="str">
        <f t="shared" si="5"/>
        <v/>
      </c>
      <c r="M111" s="54" t="str">
        <f t="shared" si="6"/>
        <v/>
      </c>
      <c r="N111" s="72"/>
    </row>
    <row r="112" spans="1:14" x14ac:dyDescent="0.25">
      <c r="A112" s="58">
        <f t="shared" si="7"/>
        <v>97</v>
      </c>
      <c r="B112" s="60"/>
      <c r="C112" s="60"/>
      <c r="D112" s="60"/>
      <c r="E112" s="60"/>
      <c r="F112" s="60"/>
      <c r="G112" s="65"/>
      <c r="H112" s="73"/>
      <c r="I112" s="60"/>
      <c r="J112" s="60"/>
      <c r="K112" s="60"/>
      <c r="L112" s="54" t="str">
        <f t="shared" ref="L112:L115" si="8">IF(K112="","",IF(K112="Gagné",J112*H112-J112,IF(K112="Perdu",-J112,IF(K112="Annulé",0,IF(K112="Remboursé",0)))))</f>
        <v/>
      </c>
      <c r="M112" s="54" t="str">
        <f t="shared" si="6"/>
        <v/>
      </c>
      <c r="N112" s="72"/>
    </row>
    <row r="113" spans="1:14" x14ac:dyDescent="0.25">
      <c r="A113" s="58">
        <f t="shared" si="7"/>
        <v>98</v>
      </c>
      <c r="B113" s="60"/>
      <c r="C113" s="60"/>
      <c r="D113" s="60"/>
      <c r="E113" s="60"/>
      <c r="F113" s="60"/>
      <c r="G113" s="65"/>
      <c r="H113" s="73"/>
      <c r="I113" s="60"/>
      <c r="J113" s="60"/>
      <c r="K113" s="60"/>
      <c r="L113" s="54" t="str">
        <f t="shared" si="8"/>
        <v/>
      </c>
      <c r="M113" s="54" t="str">
        <f t="shared" ref="M113:M115" si="9">IF(K113="","",M112+L113)</f>
        <v/>
      </c>
      <c r="N113" s="72"/>
    </row>
    <row r="114" spans="1:14" x14ac:dyDescent="0.25">
      <c r="A114" s="58">
        <f t="shared" si="7"/>
        <v>99</v>
      </c>
      <c r="B114" s="60"/>
      <c r="C114" s="60"/>
      <c r="D114" s="60"/>
      <c r="E114" s="60"/>
      <c r="F114" s="60"/>
      <c r="G114" s="65"/>
      <c r="H114" s="73"/>
      <c r="I114" s="60"/>
      <c r="J114" s="60"/>
      <c r="K114" s="60"/>
      <c r="L114" s="54" t="str">
        <f t="shared" si="8"/>
        <v/>
      </c>
      <c r="M114" s="54" t="str">
        <f t="shared" si="9"/>
        <v/>
      </c>
      <c r="N114" s="72"/>
    </row>
    <row r="115" spans="1:14" x14ac:dyDescent="0.25">
      <c r="A115" s="58">
        <f t="shared" si="7"/>
        <v>100</v>
      </c>
      <c r="B115" s="60"/>
      <c r="C115" s="60"/>
      <c r="D115" s="60"/>
      <c r="E115" s="60"/>
      <c r="F115" s="60"/>
      <c r="G115" s="65"/>
      <c r="H115" s="73"/>
      <c r="I115" s="60"/>
      <c r="J115" s="60"/>
      <c r="K115" s="60"/>
      <c r="L115" s="54" t="str">
        <f t="shared" si="8"/>
        <v/>
      </c>
      <c r="M115" s="54" t="str">
        <f t="shared" si="9"/>
        <v/>
      </c>
      <c r="N115" s="72"/>
    </row>
    <row r="119" spans="1:14" x14ac:dyDescent="0.25">
      <c r="J119" s="62"/>
    </row>
  </sheetData>
  <sheetProtection selectLockedCells="1"/>
  <mergeCells count="1">
    <mergeCell ref="A13:M13"/>
  </mergeCells>
  <conditionalFormatting sqref="K16:K115">
    <cfRule type="cellIs" dxfId="312" priority="373" operator="equal">
      <formula>"Remboursé"</formula>
    </cfRule>
    <cfRule type="cellIs" dxfId="311" priority="374" operator="equal">
      <formula>"Annulé"</formula>
    </cfRule>
    <cfRule type="cellIs" dxfId="310" priority="375" operator="equal">
      <formula>"Perdu"</formula>
    </cfRule>
    <cfRule type="cellIs" dxfId="309" priority="376" operator="equal">
      <formula>"Gagné"</formula>
    </cfRule>
  </conditionalFormatting>
  <conditionalFormatting sqref="L17:L115">
    <cfRule type="cellIs" dxfId="308" priority="366" operator="equal">
      <formula>"Remboursé"</formula>
    </cfRule>
    <cfRule type="cellIs" dxfId="307" priority="367" operator="equal">
      <formula>"Annulé"</formula>
    </cfRule>
    <cfRule type="cellIs" dxfId="306" priority="368" operator="equal">
      <formula>"Perdu"</formula>
    </cfRule>
    <cfRule type="cellIs" dxfId="305" priority="369" operator="equal">
      <formula>"Gagné"</formula>
    </cfRule>
  </conditionalFormatting>
  <conditionalFormatting sqref="L16:L115">
    <cfRule type="cellIs" dxfId="304" priority="370" operator="lessThan">
      <formula>0</formula>
    </cfRule>
    <cfRule type="cellIs" dxfId="303" priority="371" operator="equal">
      <formula>0</formula>
    </cfRule>
    <cfRule type="cellIs" dxfId="302" priority="372" operator="greaterThan">
      <formula>0</formula>
    </cfRule>
  </conditionalFormatting>
  <conditionalFormatting sqref="H16">
    <cfRule type="cellIs" dxfId="301" priority="307" operator="equal">
      <formula>G16</formula>
    </cfRule>
    <cfRule type="cellIs" dxfId="300" priority="308" operator="lessThan">
      <formula>G16</formula>
    </cfRule>
    <cfRule type="cellIs" dxfId="299" priority="310" operator="greaterThan">
      <formula>G16</formula>
    </cfRule>
  </conditionalFormatting>
  <conditionalFormatting sqref="H18">
    <cfRule type="cellIs" dxfId="298" priority="295" operator="equal">
      <formula>G18</formula>
    </cfRule>
    <cfRule type="cellIs" dxfId="297" priority="296" operator="lessThan">
      <formula>G18</formula>
    </cfRule>
    <cfRule type="cellIs" dxfId="296" priority="297" operator="greaterThan">
      <formula>G18</formula>
    </cfRule>
  </conditionalFormatting>
  <conditionalFormatting sqref="H19">
    <cfRule type="cellIs" dxfId="295" priority="292" operator="equal">
      <formula>G19</formula>
    </cfRule>
    <cfRule type="cellIs" dxfId="294" priority="293" operator="lessThan">
      <formula>G19</formula>
    </cfRule>
    <cfRule type="cellIs" dxfId="293" priority="294" operator="greaterThan">
      <formula>G19</formula>
    </cfRule>
  </conditionalFormatting>
  <conditionalFormatting sqref="H20">
    <cfRule type="cellIs" dxfId="292" priority="289" operator="equal">
      <formula>G20</formula>
    </cfRule>
    <cfRule type="cellIs" dxfId="291" priority="290" operator="lessThan">
      <formula>G20</formula>
    </cfRule>
    <cfRule type="cellIs" dxfId="290" priority="291" operator="greaterThan">
      <formula>G20</formula>
    </cfRule>
  </conditionalFormatting>
  <conditionalFormatting sqref="H21">
    <cfRule type="cellIs" dxfId="289" priority="286" operator="equal">
      <formula>G21</formula>
    </cfRule>
    <cfRule type="cellIs" dxfId="288" priority="287" operator="lessThan">
      <formula>G21</formula>
    </cfRule>
    <cfRule type="cellIs" dxfId="287" priority="288" operator="greaterThan">
      <formula>G21</formula>
    </cfRule>
  </conditionalFormatting>
  <conditionalFormatting sqref="H22">
    <cfRule type="cellIs" dxfId="286" priority="283" operator="equal">
      <formula>G22</formula>
    </cfRule>
    <cfRule type="cellIs" dxfId="285" priority="284" operator="lessThan">
      <formula>G22</formula>
    </cfRule>
    <cfRule type="cellIs" dxfId="284" priority="285" operator="greaterThan">
      <formula>G22</formula>
    </cfRule>
  </conditionalFormatting>
  <conditionalFormatting sqref="H23">
    <cfRule type="cellIs" dxfId="283" priority="280" operator="equal">
      <formula>G23</formula>
    </cfRule>
    <cfRule type="cellIs" dxfId="282" priority="281" operator="lessThan">
      <formula>G23</formula>
    </cfRule>
    <cfRule type="cellIs" dxfId="281" priority="282" operator="greaterThan">
      <formula>G23</formula>
    </cfRule>
  </conditionalFormatting>
  <conditionalFormatting sqref="H24">
    <cfRule type="cellIs" dxfId="280" priority="277" operator="equal">
      <formula>G24</formula>
    </cfRule>
    <cfRule type="cellIs" dxfId="279" priority="278" operator="lessThan">
      <formula>G24</formula>
    </cfRule>
    <cfRule type="cellIs" dxfId="278" priority="279" operator="greaterThan">
      <formula>G24</formula>
    </cfRule>
  </conditionalFormatting>
  <conditionalFormatting sqref="H25">
    <cfRule type="cellIs" dxfId="277" priority="274" operator="equal">
      <formula>G25</formula>
    </cfRule>
    <cfRule type="cellIs" dxfId="276" priority="275" operator="lessThan">
      <formula>G25</formula>
    </cfRule>
    <cfRule type="cellIs" dxfId="275" priority="276" operator="greaterThan">
      <formula>G25</formula>
    </cfRule>
  </conditionalFormatting>
  <conditionalFormatting sqref="H26">
    <cfRule type="cellIs" dxfId="274" priority="271" operator="equal">
      <formula>G26</formula>
    </cfRule>
    <cfRule type="cellIs" dxfId="273" priority="272" operator="lessThan">
      <formula>G26</formula>
    </cfRule>
    <cfRule type="cellIs" dxfId="272" priority="273" operator="greaterThan">
      <formula>G26</formula>
    </cfRule>
  </conditionalFormatting>
  <conditionalFormatting sqref="H27">
    <cfRule type="cellIs" dxfId="271" priority="268" operator="equal">
      <formula>G27</formula>
    </cfRule>
    <cfRule type="cellIs" dxfId="270" priority="269" operator="lessThan">
      <formula>G27</formula>
    </cfRule>
    <cfRule type="cellIs" dxfId="269" priority="270" operator="greaterThan">
      <formula>G27</formula>
    </cfRule>
  </conditionalFormatting>
  <conditionalFormatting sqref="H28">
    <cfRule type="cellIs" dxfId="268" priority="265" operator="equal">
      <formula>G28</formula>
    </cfRule>
    <cfRule type="cellIs" dxfId="267" priority="266" operator="lessThan">
      <formula>G28</formula>
    </cfRule>
    <cfRule type="cellIs" dxfId="266" priority="267" operator="greaterThan">
      <formula>G28</formula>
    </cfRule>
  </conditionalFormatting>
  <conditionalFormatting sqref="H29">
    <cfRule type="cellIs" dxfId="265" priority="262" operator="equal">
      <formula>G29</formula>
    </cfRule>
    <cfRule type="cellIs" dxfId="264" priority="263" operator="lessThan">
      <formula>G29</formula>
    </cfRule>
    <cfRule type="cellIs" dxfId="263" priority="264" operator="greaterThan">
      <formula>G29</formula>
    </cfRule>
  </conditionalFormatting>
  <conditionalFormatting sqref="H30">
    <cfRule type="cellIs" dxfId="262" priority="259" operator="equal">
      <formula>G30</formula>
    </cfRule>
    <cfRule type="cellIs" dxfId="261" priority="260" operator="lessThan">
      <formula>G30</formula>
    </cfRule>
    <cfRule type="cellIs" dxfId="260" priority="261" operator="greaterThan">
      <formula>G30</formula>
    </cfRule>
  </conditionalFormatting>
  <conditionalFormatting sqref="H31">
    <cfRule type="cellIs" dxfId="259" priority="256" operator="equal">
      <formula>G31</formula>
    </cfRule>
    <cfRule type="cellIs" dxfId="258" priority="257" operator="lessThan">
      <formula>G31</formula>
    </cfRule>
    <cfRule type="cellIs" dxfId="257" priority="258" operator="greaterThan">
      <formula>G31</formula>
    </cfRule>
  </conditionalFormatting>
  <conditionalFormatting sqref="H32">
    <cfRule type="cellIs" dxfId="256" priority="253" operator="equal">
      <formula>G32</formula>
    </cfRule>
    <cfRule type="cellIs" dxfId="255" priority="254" operator="lessThan">
      <formula>G32</formula>
    </cfRule>
    <cfRule type="cellIs" dxfId="254" priority="255" operator="greaterThan">
      <formula>G32</formula>
    </cfRule>
  </conditionalFormatting>
  <conditionalFormatting sqref="H33">
    <cfRule type="cellIs" dxfId="253" priority="250" operator="equal">
      <formula>G33</formula>
    </cfRule>
    <cfRule type="cellIs" dxfId="252" priority="251" operator="lessThan">
      <formula>G33</formula>
    </cfRule>
    <cfRule type="cellIs" dxfId="251" priority="252" operator="greaterThan">
      <formula>G33</formula>
    </cfRule>
  </conditionalFormatting>
  <conditionalFormatting sqref="H34">
    <cfRule type="cellIs" dxfId="250" priority="247" operator="equal">
      <formula>G34</formula>
    </cfRule>
    <cfRule type="cellIs" dxfId="249" priority="248" operator="lessThan">
      <formula>G34</formula>
    </cfRule>
    <cfRule type="cellIs" dxfId="248" priority="249" operator="greaterThan">
      <formula>G34</formula>
    </cfRule>
  </conditionalFormatting>
  <conditionalFormatting sqref="H35">
    <cfRule type="cellIs" dxfId="247" priority="244" operator="equal">
      <formula>G35</formula>
    </cfRule>
    <cfRule type="cellIs" dxfId="246" priority="245" operator="lessThan">
      <formula>G35</formula>
    </cfRule>
    <cfRule type="cellIs" dxfId="245" priority="246" operator="greaterThan">
      <formula>G35</formula>
    </cfRule>
  </conditionalFormatting>
  <conditionalFormatting sqref="H36">
    <cfRule type="cellIs" dxfId="244" priority="241" operator="equal">
      <formula>G36</formula>
    </cfRule>
    <cfRule type="cellIs" dxfId="243" priority="242" operator="lessThan">
      <formula>G36</formula>
    </cfRule>
    <cfRule type="cellIs" dxfId="242" priority="243" operator="greaterThan">
      <formula>G36</formula>
    </cfRule>
  </conditionalFormatting>
  <conditionalFormatting sqref="H37">
    <cfRule type="cellIs" dxfId="241" priority="238" operator="equal">
      <formula>G37</formula>
    </cfRule>
    <cfRule type="cellIs" dxfId="240" priority="239" operator="lessThan">
      <formula>G37</formula>
    </cfRule>
    <cfRule type="cellIs" dxfId="239" priority="240" operator="greaterThan">
      <formula>G37</formula>
    </cfRule>
  </conditionalFormatting>
  <conditionalFormatting sqref="H38">
    <cfRule type="cellIs" dxfId="238" priority="235" operator="equal">
      <formula>G38</formula>
    </cfRule>
    <cfRule type="cellIs" dxfId="237" priority="236" operator="lessThan">
      <formula>G38</formula>
    </cfRule>
    <cfRule type="cellIs" dxfId="236" priority="237" operator="greaterThan">
      <formula>G38</formula>
    </cfRule>
  </conditionalFormatting>
  <conditionalFormatting sqref="H39">
    <cfRule type="cellIs" dxfId="235" priority="232" operator="equal">
      <formula>G39</formula>
    </cfRule>
    <cfRule type="cellIs" dxfId="234" priority="233" operator="lessThan">
      <formula>G39</formula>
    </cfRule>
    <cfRule type="cellIs" dxfId="233" priority="234" operator="greaterThan">
      <formula>G39</formula>
    </cfRule>
  </conditionalFormatting>
  <conditionalFormatting sqref="H46">
    <cfRule type="cellIs" dxfId="232" priority="229" operator="equal">
      <formula>G46</formula>
    </cfRule>
    <cfRule type="cellIs" dxfId="231" priority="230" operator="lessThan">
      <formula>G46</formula>
    </cfRule>
    <cfRule type="cellIs" dxfId="230" priority="231" operator="greaterThan">
      <formula>G46</formula>
    </cfRule>
  </conditionalFormatting>
  <conditionalFormatting sqref="H45">
    <cfRule type="cellIs" dxfId="229" priority="226" operator="equal">
      <formula>G45</formula>
    </cfRule>
    <cfRule type="cellIs" dxfId="228" priority="227" operator="lessThan">
      <formula>G45</formula>
    </cfRule>
    <cfRule type="cellIs" dxfId="227" priority="228" operator="greaterThan">
      <formula>G45</formula>
    </cfRule>
  </conditionalFormatting>
  <conditionalFormatting sqref="H44">
    <cfRule type="cellIs" dxfId="226" priority="223" operator="equal">
      <formula>G44</formula>
    </cfRule>
    <cfRule type="cellIs" dxfId="225" priority="224" operator="lessThan">
      <formula>G44</formula>
    </cfRule>
    <cfRule type="cellIs" dxfId="224" priority="225" operator="greaterThan">
      <formula>G44</formula>
    </cfRule>
  </conditionalFormatting>
  <conditionalFormatting sqref="H43">
    <cfRule type="cellIs" dxfId="223" priority="220" operator="equal">
      <formula>G43</formula>
    </cfRule>
    <cfRule type="cellIs" dxfId="222" priority="221" operator="lessThan">
      <formula>G43</formula>
    </cfRule>
    <cfRule type="cellIs" dxfId="221" priority="222" operator="greaterThan">
      <formula>G43</formula>
    </cfRule>
  </conditionalFormatting>
  <conditionalFormatting sqref="H42">
    <cfRule type="cellIs" dxfId="220" priority="217" operator="equal">
      <formula>G42</formula>
    </cfRule>
    <cfRule type="cellIs" dxfId="219" priority="218" operator="lessThan">
      <formula>G42</formula>
    </cfRule>
    <cfRule type="cellIs" dxfId="218" priority="219" operator="greaterThan">
      <formula>G42</formula>
    </cfRule>
  </conditionalFormatting>
  <conditionalFormatting sqref="H41">
    <cfRule type="cellIs" dxfId="217" priority="214" operator="equal">
      <formula>G41</formula>
    </cfRule>
    <cfRule type="cellIs" dxfId="216" priority="215" operator="lessThan">
      <formula>G41</formula>
    </cfRule>
    <cfRule type="cellIs" dxfId="215" priority="216" operator="greaterThan">
      <formula>G41</formula>
    </cfRule>
  </conditionalFormatting>
  <conditionalFormatting sqref="H40">
    <cfRule type="cellIs" dxfId="214" priority="211" operator="equal">
      <formula>G40</formula>
    </cfRule>
    <cfRule type="cellIs" dxfId="213" priority="212" operator="lessThan">
      <formula>G40</formula>
    </cfRule>
    <cfRule type="cellIs" dxfId="212" priority="213" operator="greaterThan">
      <formula>G40</formula>
    </cfRule>
  </conditionalFormatting>
  <conditionalFormatting sqref="H47">
    <cfRule type="cellIs" dxfId="211" priority="208" operator="equal">
      <formula>G47</formula>
    </cfRule>
    <cfRule type="cellIs" dxfId="210" priority="209" operator="lessThan">
      <formula>G47</formula>
    </cfRule>
    <cfRule type="cellIs" dxfId="209" priority="210" operator="greaterThan">
      <formula>G47</formula>
    </cfRule>
  </conditionalFormatting>
  <conditionalFormatting sqref="H48">
    <cfRule type="cellIs" dxfId="208" priority="205" operator="equal">
      <formula>G48</formula>
    </cfRule>
    <cfRule type="cellIs" dxfId="207" priority="206" operator="lessThan">
      <formula>G48</formula>
    </cfRule>
    <cfRule type="cellIs" dxfId="206" priority="207" operator="greaterThan">
      <formula>G48</formula>
    </cfRule>
  </conditionalFormatting>
  <conditionalFormatting sqref="H49">
    <cfRule type="cellIs" dxfId="205" priority="202" operator="equal">
      <formula>G49</formula>
    </cfRule>
    <cfRule type="cellIs" dxfId="204" priority="203" operator="lessThan">
      <formula>G49</formula>
    </cfRule>
    <cfRule type="cellIs" dxfId="203" priority="204" operator="greaterThan">
      <formula>G49</formula>
    </cfRule>
  </conditionalFormatting>
  <conditionalFormatting sqref="H50">
    <cfRule type="cellIs" dxfId="202" priority="199" operator="equal">
      <formula>G50</formula>
    </cfRule>
    <cfRule type="cellIs" dxfId="201" priority="200" operator="lessThan">
      <formula>G50</formula>
    </cfRule>
    <cfRule type="cellIs" dxfId="200" priority="201" operator="greaterThan">
      <formula>G50</formula>
    </cfRule>
  </conditionalFormatting>
  <conditionalFormatting sqref="H51">
    <cfRule type="cellIs" dxfId="199" priority="196" operator="equal">
      <formula>G51</formula>
    </cfRule>
    <cfRule type="cellIs" dxfId="198" priority="197" operator="lessThan">
      <formula>G51</formula>
    </cfRule>
    <cfRule type="cellIs" dxfId="197" priority="198" operator="greaterThan">
      <formula>G51</formula>
    </cfRule>
  </conditionalFormatting>
  <conditionalFormatting sqref="H52">
    <cfRule type="cellIs" dxfId="196" priority="193" operator="equal">
      <formula>G52</formula>
    </cfRule>
    <cfRule type="cellIs" dxfId="195" priority="194" operator="lessThan">
      <formula>G52</formula>
    </cfRule>
    <cfRule type="cellIs" dxfId="194" priority="195" operator="greaterThan">
      <formula>G52</formula>
    </cfRule>
  </conditionalFormatting>
  <conditionalFormatting sqref="H53">
    <cfRule type="cellIs" dxfId="193" priority="190" operator="equal">
      <formula>G53</formula>
    </cfRule>
    <cfRule type="cellIs" dxfId="192" priority="191" operator="lessThan">
      <formula>G53</formula>
    </cfRule>
    <cfRule type="cellIs" dxfId="191" priority="192" operator="greaterThan">
      <formula>G53</formula>
    </cfRule>
  </conditionalFormatting>
  <conditionalFormatting sqref="H54">
    <cfRule type="cellIs" dxfId="190" priority="187" operator="equal">
      <formula>G54</formula>
    </cfRule>
    <cfRule type="cellIs" dxfId="189" priority="188" operator="lessThan">
      <formula>G54</formula>
    </cfRule>
    <cfRule type="cellIs" dxfId="188" priority="189" operator="greaterThan">
      <formula>G54</formula>
    </cfRule>
  </conditionalFormatting>
  <conditionalFormatting sqref="H55">
    <cfRule type="cellIs" dxfId="187" priority="184" operator="equal">
      <formula>G55</formula>
    </cfRule>
    <cfRule type="cellIs" dxfId="186" priority="185" operator="lessThan">
      <formula>G55</formula>
    </cfRule>
    <cfRule type="cellIs" dxfId="185" priority="186" operator="greaterThan">
      <formula>G55</formula>
    </cfRule>
  </conditionalFormatting>
  <conditionalFormatting sqref="H56">
    <cfRule type="cellIs" dxfId="184" priority="181" operator="equal">
      <formula>G56</formula>
    </cfRule>
    <cfRule type="cellIs" dxfId="183" priority="182" operator="lessThan">
      <formula>G56</formula>
    </cfRule>
    <cfRule type="cellIs" dxfId="182" priority="183" operator="greaterThan">
      <formula>G56</formula>
    </cfRule>
  </conditionalFormatting>
  <conditionalFormatting sqref="H57">
    <cfRule type="cellIs" dxfId="181" priority="178" operator="equal">
      <formula>G57</formula>
    </cfRule>
    <cfRule type="cellIs" dxfId="180" priority="179" operator="lessThan">
      <formula>G57</formula>
    </cfRule>
    <cfRule type="cellIs" dxfId="179" priority="180" operator="greaterThan">
      <formula>G57</formula>
    </cfRule>
  </conditionalFormatting>
  <conditionalFormatting sqref="H58">
    <cfRule type="cellIs" dxfId="178" priority="175" operator="equal">
      <formula>G58</formula>
    </cfRule>
    <cfRule type="cellIs" dxfId="177" priority="176" operator="lessThan">
      <formula>G58</formula>
    </cfRule>
    <cfRule type="cellIs" dxfId="176" priority="177" operator="greaterThan">
      <formula>G58</formula>
    </cfRule>
  </conditionalFormatting>
  <conditionalFormatting sqref="H59">
    <cfRule type="cellIs" dxfId="175" priority="172" operator="equal">
      <formula>G59</formula>
    </cfRule>
    <cfRule type="cellIs" dxfId="174" priority="173" operator="lessThan">
      <formula>G59</formula>
    </cfRule>
    <cfRule type="cellIs" dxfId="173" priority="174" operator="greaterThan">
      <formula>G59</formula>
    </cfRule>
  </conditionalFormatting>
  <conditionalFormatting sqref="H60">
    <cfRule type="cellIs" dxfId="172" priority="169" operator="equal">
      <formula>G60</formula>
    </cfRule>
    <cfRule type="cellIs" dxfId="171" priority="170" operator="lessThan">
      <formula>G60</formula>
    </cfRule>
    <cfRule type="cellIs" dxfId="170" priority="171" operator="greaterThan">
      <formula>G60</formula>
    </cfRule>
  </conditionalFormatting>
  <conditionalFormatting sqref="H61">
    <cfRule type="cellIs" dxfId="169" priority="166" operator="equal">
      <formula>G61</formula>
    </cfRule>
    <cfRule type="cellIs" dxfId="168" priority="167" operator="lessThan">
      <formula>G61</formula>
    </cfRule>
    <cfRule type="cellIs" dxfId="167" priority="168" operator="greaterThan">
      <formula>G61</formula>
    </cfRule>
  </conditionalFormatting>
  <conditionalFormatting sqref="H62">
    <cfRule type="cellIs" dxfId="166" priority="163" operator="equal">
      <formula>G62</formula>
    </cfRule>
    <cfRule type="cellIs" dxfId="165" priority="164" operator="lessThan">
      <formula>G62</formula>
    </cfRule>
    <cfRule type="cellIs" dxfId="164" priority="165" operator="greaterThan">
      <formula>G62</formula>
    </cfRule>
  </conditionalFormatting>
  <conditionalFormatting sqref="H63">
    <cfRule type="cellIs" dxfId="163" priority="160" operator="equal">
      <formula>G63</formula>
    </cfRule>
    <cfRule type="cellIs" dxfId="162" priority="161" operator="lessThan">
      <formula>G63</formula>
    </cfRule>
    <cfRule type="cellIs" dxfId="161" priority="162" operator="greaterThan">
      <formula>G63</formula>
    </cfRule>
  </conditionalFormatting>
  <conditionalFormatting sqref="H64">
    <cfRule type="cellIs" dxfId="160" priority="157" operator="equal">
      <formula>G64</formula>
    </cfRule>
    <cfRule type="cellIs" dxfId="159" priority="158" operator="lessThan">
      <formula>G64</formula>
    </cfRule>
    <cfRule type="cellIs" dxfId="158" priority="159" operator="greaterThan">
      <formula>G64</formula>
    </cfRule>
  </conditionalFormatting>
  <conditionalFormatting sqref="H65">
    <cfRule type="cellIs" dxfId="157" priority="154" operator="equal">
      <formula>G65</formula>
    </cfRule>
    <cfRule type="cellIs" dxfId="156" priority="155" operator="lessThan">
      <formula>G65</formula>
    </cfRule>
    <cfRule type="cellIs" dxfId="155" priority="156" operator="greaterThan">
      <formula>G65</formula>
    </cfRule>
  </conditionalFormatting>
  <conditionalFormatting sqref="H66">
    <cfRule type="cellIs" dxfId="154" priority="151" operator="equal">
      <formula>G66</formula>
    </cfRule>
    <cfRule type="cellIs" dxfId="153" priority="152" operator="lessThan">
      <formula>G66</formula>
    </cfRule>
    <cfRule type="cellIs" dxfId="152" priority="153" operator="greaterThan">
      <formula>G66</formula>
    </cfRule>
  </conditionalFormatting>
  <conditionalFormatting sqref="H67">
    <cfRule type="cellIs" dxfId="151" priority="148" operator="equal">
      <formula>G67</formula>
    </cfRule>
    <cfRule type="cellIs" dxfId="150" priority="149" operator="lessThan">
      <formula>G67</formula>
    </cfRule>
    <cfRule type="cellIs" dxfId="149" priority="150" operator="greaterThan">
      <formula>G67</formula>
    </cfRule>
  </conditionalFormatting>
  <conditionalFormatting sqref="H68">
    <cfRule type="cellIs" dxfId="148" priority="145" operator="equal">
      <formula>G68</formula>
    </cfRule>
    <cfRule type="cellIs" dxfId="147" priority="146" operator="lessThan">
      <formula>G68</formula>
    </cfRule>
    <cfRule type="cellIs" dxfId="146" priority="147" operator="greaterThan">
      <formula>G68</formula>
    </cfRule>
  </conditionalFormatting>
  <conditionalFormatting sqref="H69">
    <cfRule type="cellIs" dxfId="145" priority="142" operator="equal">
      <formula>G69</formula>
    </cfRule>
    <cfRule type="cellIs" dxfId="144" priority="143" operator="lessThan">
      <formula>G69</formula>
    </cfRule>
    <cfRule type="cellIs" dxfId="143" priority="144" operator="greaterThan">
      <formula>G69</formula>
    </cfRule>
  </conditionalFormatting>
  <conditionalFormatting sqref="H70">
    <cfRule type="cellIs" dxfId="142" priority="139" operator="equal">
      <formula>G70</formula>
    </cfRule>
    <cfRule type="cellIs" dxfId="141" priority="140" operator="lessThan">
      <formula>G70</formula>
    </cfRule>
    <cfRule type="cellIs" dxfId="140" priority="141" operator="greaterThan">
      <formula>G70</formula>
    </cfRule>
  </conditionalFormatting>
  <conditionalFormatting sqref="H71">
    <cfRule type="cellIs" dxfId="139" priority="136" operator="equal">
      <formula>G71</formula>
    </cfRule>
    <cfRule type="cellIs" dxfId="138" priority="137" operator="lessThan">
      <formula>G71</formula>
    </cfRule>
    <cfRule type="cellIs" dxfId="137" priority="138" operator="greaterThan">
      <formula>G71</formula>
    </cfRule>
  </conditionalFormatting>
  <conditionalFormatting sqref="H72">
    <cfRule type="cellIs" dxfId="136" priority="133" operator="equal">
      <formula>G72</formula>
    </cfRule>
    <cfRule type="cellIs" dxfId="135" priority="134" operator="lessThan">
      <formula>G72</formula>
    </cfRule>
    <cfRule type="cellIs" dxfId="134" priority="135" operator="greaterThan">
      <formula>G72</formula>
    </cfRule>
  </conditionalFormatting>
  <conditionalFormatting sqref="H73">
    <cfRule type="cellIs" dxfId="133" priority="130" operator="equal">
      <formula>G73</formula>
    </cfRule>
    <cfRule type="cellIs" dxfId="132" priority="131" operator="lessThan">
      <formula>G73</formula>
    </cfRule>
    <cfRule type="cellIs" dxfId="131" priority="132" operator="greaterThan">
      <formula>G73</formula>
    </cfRule>
  </conditionalFormatting>
  <conditionalFormatting sqref="H74">
    <cfRule type="cellIs" dxfId="130" priority="127" operator="equal">
      <formula>G74</formula>
    </cfRule>
    <cfRule type="cellIs" dxfId="129" priority="128" operator="lessThan">
      <formula>G74</formula>
    </cfRule>
    <cfRule type="cellIs" dxfId="128" priority="129" operator="greaterThan">
      <formula>G74</formula>
    </cfRule>
  </conditionalFormatting>
  <conditionalFormatting sqref="H75">
    <cfRule type="cellIs" dxfId="127" priority="124" operator="equal">
      <formula>G75</formula>
    </cfRule>
    <cfRule type="cellIs" dxfId="126" priority="125" operator="lessThan">
      <formula>G75</formula>
    </cfRule>
    <cfRule type="cellIs" dxfId="125" priority="126" operator="greaterThan">
      <formula>G75</formula>
    </cfRule>
  </conditionalFormatting>
  <conditionalFormatting sqref="H76">
    <cfRule type="cellIs" dxfId="124" priority="121" operator="equal">
      <formula>G76</formula>
    </cfRule>
    <cfRule type="cellIs" dxfId="123" priority="122" operator="lessThan">
      <formula>G76</formula>
    </cfRule>
    <cfRule type="cellIs" dxfId="122" priority="123" operator="greaterThan">
      <formula>G76</formula>
    </cfRule>
  </conditionalFormatting>
  <conditionalFormatting sqref="H77">
    <cfRule type="cellIs" dxfId="121" priority="118" operator="equal">
      <formula>G77</formula>
    </cfRule>
    <cfRule type="cellIs" dxfId="120" priority="119" operator="lessThan">
      <formula>G77</formula>
    </cfRule>
    <cfRule type="cellIs" dxfId="119" priority="120" operator="greaterThan">
      <formula>G77</formula>
    </cfRule>
  </conditionalFormatting>
  <conditionalFormatting sqref="H78">
    <cfRule type="cellIs" dxfId="118" priority="115" operator="equal">
      <formula>G78</formula>
    </cfRule>
    <cfRule type="cellIs" dxfId="117" priority="116" operator="lessThan">
      <formula>G78</formula>
    </cfRule>
    <cfRule type="cellIs" dxfId="116" priority="117" operator="greaterThan">
      <formula>G78</formula>
    </cfRule>
  </conditionalFormatting>
  <conditionalFormatting sqref="H79">
    <cfRule type="cellIs" dxfId="115" priority="112" operator="equal">
      <formula>G79</formula>
    </cfRule>
    <cfRule type="cellIs" dxfId="114" priority="113" operator="lessThan">
      <formula>G79</formula>
    </cfRule>
    <cfRule type="cellIs" dxfId="113" priority="114" operator="greaterThan">
      <formula>G79</formula>
    </cfRule>
  </conditionalFormatting>
  <conditionalFormatting sqref="H80">
    <cfRule type="cellIs" dxfId="112" priority="109" operator="equal">
      <formula>G80</formula>
    </cfRule>
    <cfRule type="cellIs" dxfId="111" priority="110" operator="lessThan">
      <formula>G80</formula>
    </cfRule>
    <cfRule type="cellIs" dxfId="110" priority="111" operator="greaterThan">
      <formula>G80</formula>
    </cfRule>
  </conditionalFormatting>
  <conditionalFormatting sqref="H81">
    <cfRule type="cellIs" dxfId="109" priority="106" operator="equal">
      <formula>G81</formula>
    </cfRule>
    <cfRule type="cellIs" dxfId="108" priority="107" operator="lessThan">
      <formula>G81</formula>
    </cfRule>
    <cfRule type="cellIs" dxfId="107" priority="108" operator="greaterThan">
      <formula>G81</formula>
    </cfRule>
  </conditionalFormatting>
  <conditionalFormatting sqref="H82">
    <cfRule type="cellIs" dxfId="106" priority="103" operator="equal">
      <formula>G82</formula>
    </cfRule>
    <cfRule type="cellIs" dxfId="105" priority="104" operator="lessThan">
      <formula>G82</formula>
    </cfRule>
    <cfRule type="cellIs" dxfId="104" priority="105" operator="greaterThan">
      <formula>G82</formula>
    </cfRule>
  </conditionalFormatting>
  <conditionalFormatting sqref="H83">
    <cfRule type="cellIs" dxfId="103" priority="100" operator="equal">
      <formula>G83</formula>
    </cfRule>
    <cfRule type="cellIs" dxfId="102" priority="101" operator="lessThan">
      <formula>G83</formula>
    </cfRule>
    <cfRule type="cellIs" dxfId="101" priority="102" operator="greaterThan">
      <formula>G83</formula>
    </cfRule>
  </conditionalFormatting>
  <conditionalFormatting sqref="H84">
    <cfRule type="cellIs" dxfId="100" priority="97" operator="equal">
      <formula>G84</formula>
    </cfRule>
    <cfRule type="cellIs" dxfId="99" priority="98" operator="lessThan">
      <formula>G84</formula>
    </cfRule>
    <cfRule type="cellIs" dxfId="98" priority="99" operator="greaterThan">
      <formula>G84</formula>
    </cfRule>
  </conditionalFormatting>
  <conditionalFormatting sqref="H85">
    <cfRule type="cellIs" dxfId="97" priority="94" operator="equal">
      <formula>G85</formula>
    </cfRule>
    <cfRule type="cellIs" dxfId="96" priority="95" operator="lessThan">
      <formula>G85</formula>
    </cfRule>
    <cfRule type="cellIs" dxfId="95" priority="96" operator="greaterThan">
      <formula>G85</formula>
    </cfRule>
  </conditionalFormatting>
  <conditionalFormatting sqref="H86">
    <cfRule type="cellIs" dxfId="94" priority="91" operator="equal">
      <formula>G86</formula>
    </cfRule>
    <cfRule type="cellIs" dxfId="93" priority="92" operator="lessThan">
      <formula>G86</formula>
    </cfRule>
    <cfRule type="cellIs" dxfId="92" priority="93" operator="greaterThan">
      <formula>G86</formula>
    </cfRule>
  </conditionalFormatting>
  <conditionalFormatting sqref="H87">
    <cfRule type="cellIs" dxfId="91" priority="88" operator="equal">
      <formula>G87</formula>
    </cfRule>
    <cfRule type="cellIs" dxfId="90" priority="89" operator="lessThan">
      <formula>G87</formula>
    </cfRule>
    <cfRule type="cellIs" dxfId="89" priority="90" operator="greaterThan">
      <formula>G87</formula>
    </cfRule>
  </conditionalFormatting>
  <conditionalFormatting sqref="H88">
    <cfRule type="cellIs" dxfId="88" priority="85" operator="equal">
      <formula>G88</formula>
    </cfRule>
    <cfRule type="cellIs" dxfId="87" priority="86" operator="lessThan">
      <formula>G88</formula>
    </cfRule>
    <cfRule type="cellIs" dxfId="86" priority="87" operator="greaterThan">
      <formula>G88</formula>
    </cfRule>
  </conditionalFormatting>
  <conditionalFormatting sqref="H89">
    <cfRule type="cellIs" dxfId="85" priority="82" operator="equal">
      <formula>G89</formula>
    </cfRule>
    <cfRule type="cellIs" dxfId="84" priority="83" operator="lessThan">
      <formula>G89</formula>
    </cfRule>
    <cfRule type="cellIs" dxfId="83" priority="84" operator="greaterThan">
      <formula>G89</formula>
    </cfRule>
  </conditionalFormatting>
  <conditionalFormatting sqref="H90">
    <cfRule type="cellIs" dxfId="82" priority="79" operator="equal">
      <formula>G90</formula>
    </cfRule>
    <cfRule type="cellIs" dxfId="81" priority="80" operator="lessThan">
      <formula>G90</formula>
    </cfRule>
    <cfRule type="cellIs" dxfId="80" priority="81" operator="greaterThan">
      <formula>G90</formula>
    </cfRule>
  </conditionalFormatting>
  <conditionalFormatting sqref="H91">
    <cfRule type="cellIs" dxfId="79" priority="76" operator="equal">
      <formula>G91</formula>
    </cfRule>
    <cfRule type="cellIs" dxfId="78" priority="77" operator="lessThan">
      <formula>G91</formula>
    </cfRule>
    <cfRule type="cellIs" dxfId="77" priority="78" operator="greaterThan">
      <formula>G91</formula>
    </cfRule>
  </conditionalFormatting>
  <conditionalFormatting sqref="H92">
    <cfRule type="cellIs" dxfId="76" priority="73" operator="equal">
      <formula>G92</formula>
    </cfRule>
    <cfRule type="cellIs" dxfId="75" priority="74" operator="lessThan">
      <formula>G92</formula>
    </cfRule>
    <cfRule type="cellIs" dxfId="74" priority="75" operator="greaterThan">
      <formula>G92</formula>
    </cfRule>
  </conditionalFormatting>
  <conditionalFormatting sqref="H93">
    <cfRule type="cellIs" dxfId="73" priority="70" operator="equal">
      <formula>G93</formula>
    </cfRule>
    <cfRule type="cellIs" dxfId="72" priority="71" operator="lessThan">
      <formula>G93</formula>
    </cfRule>
    <cfRule type="cellIs" dxfId="71" priority="72" operator="greaterThan">
      <formula>G93</formula>
    </cfRule>
  </conditionalFormatting>
  <conditionalFormatting sqref="H94">
    <cfRule type="cellIs" dxfId="70" priority="67" operator="equal">
      <formula>G94</formula>
    </cfRule>
    <cfRule type="cellIs" dxfId="69" priority="68" operator="lessThan">
      <formula>G94</formula>
    </cfRule>
    <cfRule type="cellIs" dxfId="68" priority="69" operator="greaterThan">
      <formula>G94</formula>
    </cfRule>
  </conditionalFormatting>
  <conditionalFormatting sqref="H95">
    <cfRule type="cellIs" dxfId="67" priority="64" operator="equal">
      <formula>G95</formula>
    </cfRule>
    <cfRule type="cellIs" dxfId="66" priority="65" operator="lessThan">
      <formula>G95</formula>
    </cfRule>
    <cfRule type="cellIs" dxfId="65" priority="66" operator="greaterThan">
      <formula>G95</formula>
    </cfRule>
  </conditionalFormatting>
  <conditionalFormatting sqref="H96">
    <cfRule type="cellIs" dxfId="64" priority="61" operator="equal">
      <formula>G96</formula>
    </cfRule>
    <cfRule type="cellIs" dxfId="63" priority="62" operator="lessThan">
      <formula>G96</formula>
    </cfRule>
    <cfRule type="cellIs" dxfId="62" priority="63" operator="greaterThan">
      <formula>G96</formula>
    </cfRule>
  </conditionalFormatting>
  <conditionalFormatting sqref="H97">
    <cfRule type="cellIs" dxfId="61" priority="58" operator="equal">
      <formula>G97</formula>
    </cfRule>
    <cfRule type="cellIs" dxfId="60" priority="59" operator="lessThan">
      <formula>G97</formula>
    </cfRule>
    <cfRule type="cellIs" dxfId="59" priority="60" operator="greaterThan">
      <formula>G97</formula>
    </cfRule>
  </conditionalFormatting>
  <conditionalFormatting sqref="H98">
    <cfRule type="cellIs" dxfId="58" priority="55" operator="equal">
      <formula>G98</formula>
    </cfRule>
    <cfRule type="cellIs" dxfId="57" priority="56" operator="lessThan">
      <formula>G98</formula>
    </cfRule>
    <cfRule type="cellIs" dxfId="56" priority="57" operator="greaterThan">
      <formula>G98</formula>
    </cfRule>
  </conditionalFormatting>
  <conditionalFormatting sqref="H99">
    <cfRule type="cellIs" dxfId="55" priority="52" operator="equal">
      <formula>G99</formula>
    </cfRule>
    <cfRule type="cellIs" dxfId="54" priority="53" operator="lessThan">
      <formula>G99</formula>
    </cfRule>
    <cfRule type="cellIs" dxfId="53" priority="54" operator="greaterThan">
      <formula>G99</formula>
    </cfRule>
  </conditionalFormatting>
  <conditionalFormatting sqref="H100">
    <cfRule type="cellIs" dxfId="52" priority="49" operator="equal">
      <formula>G100</formula>
    </cfRule>
    <cfRule type="cellIs" dxfId="51" priority="50" operator="lessThan">
      <formula>G100</formula>
    </cfRule>
    <cfRule type="cellIs" dxfId="50" priority="51" operator="greaterThan">
      <formula>G100</formula>
    </cfRule>
  </conditionalFormatting>
  <conditionalFormatting sqref="H101">
    <cfRule type="cellIs" dxfId="49" priority="46" operator="equal">
      <formula>G101</formula>
    </cfRule>
    <cfRule type="cellIs" dxfId="48" priority="47" operator="lessThan">
      <formula>G101</formula>
    </cfRule>
    <cfRule type="cellIs" dxfId="47" priority="48" operator="greaterThan">
      <formula>G101</formula>
    </cfRule>
  </conditionalFormatting>
  <conditionalFormatting sqref="H102">
    <cfRule type="cellIs" dxfId="46" priority="43" operator="equal">
      <formula>G102</formula>
    </cfRule>
    <cfRule type="cellIs" dxfId="45" priority="44" operator="lessThan">
      <formula>G102</formula>
    </cfRule>
    <cfRule type="cellIs" dxfId="44" priority="45" operator="greaterThan">
      <formula>G102</formula>
    </cfRule>
  </conditionalFormatting>
  <conditionalFormatting sqref="H103">
    <cfRule type="cellIs" dxfId="43" priority="40" operator="equal">
      <formula>G103</formula>
    </cfRule>
    <cfRule type="cellIs" dxfId="42" priority="41" operator="lessThan">
      <formula>G103</formula>
    </cfRule>
    <cfRule type="cellIs" dxfId="41" priority="42" operator="greaterThan">
      <formula>G103</formula>
    </cfRule>
  </conditionalFormatting>
  <conditionalFormatting sqref="H104">
    <cfRule type="cellIs" dxfId="40" priority="37" operator="equal">
      <formula>G104</formula>
    </cfRule>
    <cfRule type="cellIs" dxfId="39" priority="38" operator="lessThan">
      <formula>G104</formula>
    </cfRule>
    <cfRule type="cellIs" dxfId="38" priority="39" operator="greaterThan">
      <formula>G104</formula>
    </cfRule>
  </conditionalFormatting>
  <conditionalFormatting sqref="H105">
    <cfRule type="cellIs" dxfId="37" priority="34" operator="equal">
      <formula>G105</formula>
    </cfRule>
    <cfRule type="cellIs" dxfId="36" priority="35" operator="lessThan">
      <formula>G105</formula>
    </cfRule>
    <cfRule type="cellIs" dxfId="35" priority="36" operator="greaterThan">
      <formula>G105</formula>
    </cfRule>
  </conditionalFormatting>
  <conditionalFormatting sqref="H106">
    <cfRule type="cellIs" dxfId="34" priority="31" operator="equal">
      <formula>G106</formula>
    </cfRule>
    <cfRule type="cellIs" dxfId="33" priority="32" operator="lessThan">
      <formula>G106</formula>
    </cfRule>
    <cfRule type="cellIs" dxfId="32" priority="33" operator="greaterThan">
      <formula>G106</formula>
    </cfRule>
  </conditionalFormatting>
  <conditionalFormatting sqref="H107">
    <cfRule type="cellIs" dxfId="31" priority="28" operator="equal">
      <formula>G107</formula>
    </cfRule>
    <cfRule type="cellIs" dxfId="30" priority="29" operator="lessThan">
      <formula>G107</formula>
    </cfRule>
    <cfRule type="cellIs" dxfId="29" priority="30" operator="greaterThan">
      <formula>G107</formula>
    </cfRule>
  </conditionalFormatting>
  <conditionalFormatting sqref="H108">
    <cfRule type="cellIs" dxfId="28" priority="25" operator="equal">
      <formula>G108</formula>
    </cfRule>
    <cfRule type="cellIs" dxfId="27" priority="26" operator="lessThan">
      <formula>G108</formula>
    </cfRule>
    <cfRule type="cellIs" dxfId="26" priority="27" operator="greaterThan">
      <formula>G108</formula>
    </cfRule>
  </conditionalFormatting>
  <conditionalFormatting sqref="H109">
    <cfRule type="cellIs" dxfId="25" priority="22" operator="equal">
      <formula>G109</formula>
    </cfRule>
    <cfRule type="cellIs" dxfId="24" priority="23" operator="lessThan">
      <formula>G109</formula>
    </cfRule>
    <cfRule type="cellIs" dxfId="23" priority="24" operator="greaterThan">
      <formula>G109</formula>
    </cfRule>
  </conditionalFormatting>
  <conditionalFormatting sqref="H110">
    <cfRule type="cellIs" dxfId="22" priority="19" operator="equal">
      <formula>G110</formula>
    </cfRule>
    <cfRule type="cellIs" dxfId="21" priority="20" operator="lessThan">
      <formula>G110</formula>
    </cfRule>
    <cfRule type="cellIs" dxfId="20" priority="21" operator="greaterThan">
      <formula>G110</formula>
    </cfRule>
  </conditionalFormatting>
  <conditionalFormatting sqref="H111">
    <cfRule type="cellIs" dxfId="19" priority="16" operator="equal">
      <formula>G111</formula>
    </cfRule>
    <cfRule type="cellIs" dxfId="18" priority="17" operator="lessThan">
      <formula>G111</formula>
    </cfRule>
    <cfRule type="cellIs" dxfId="17" priority="18" operator="greaterThan">
      <formula>G111</formula>
    </cfRule>
  </conditionalFormatting>
  <conditionalFormatting sqref="H112">
    <cfRule type="cellIs" dxfId="16" priority="13" operator="equal">
      <formula>G112</formula>
    </cfRule>
    <cfRule type="cellIs" dxfId="15" priority="14" operator="lessThan">
      <formula>G112</formula>
    </cfRule>
    <cfRule type="cellIs" dxfId="14" priority="15" operator="greaterThan">
      <formula>G112</formula>
    </cfRule>
  </conditionalFormatting>
  <conditionalFormatting sqref="H113">
    <cfRule type="cellIs" dxfId="13" priority="10" operator="equal">
      <formula>G113</formula>
    </cfRule>
    <cfRule type="cellIs" dxfId="12" priority="11" operator="lessThan">
      <formula>G113</formula>
    </cfRule>
    <cfRule type="cellIs" dxfId="11" priority="12" operator="greaterThan">
      <formula>G113</formula>
    </cfRule>
  </conditionalFormatting>
  <conditionalFormatting sqref="H114">
    <cfRule type="cellIs" dxfId="10" priority="7" operator="equal">
      <formula>G114</formula>
    </cfRule>
    <cfRule type="cellIs" dxfId="9" priority="8" operator="lessThan">
      <formula>G114</formula>
    </cfRule>
    <cfRule type="cellIs" dxfId="8" priority="9" operator="greaterThan">
      <formula>G114</formula>
    </cfRule>
  </conditionalFormatting>
  <conditionalFormatting sqref="H115">
    <cfRule type="cellIs" dxfId="7" priority="4" operator="equal">
      <formula>G115</formula>
    </cfRule>
    <cfRule type="cellIs" dxfId="6" priority="5" operator="lessThan">
      <formula>G115</formula>
    </cfRule>
    <cfRule type="cellIs" dxfId="5" priority="6" operator="greaterThan">
      <formula>G115</formula>
    </cfRule>
  </conditionalFormatting>
  <conditionalFormatting sqref="H17">
    <cfRule type="cellIs" dxfId="4" priority="1" operator="equal">
      <formula>G17</formula>
    </cfRule>
    <cfRule type="cellIs" dxfId="3" priority="2" operator="lessThan">
      <formula>G17</formula>
    </cfRule>
    <cfRule type="cellIs" dxfId="2" priority="3" operator="greaterThan">
      <formula>G17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Parametre!$L$16:$L$27</xm:f>
          </x14:formula1>
          <xm:sqref>E16:E23 E30:E115</xm:sqref>
        </x14:dataValidation>
        <x14:dataValidation type="list" allowBlank="1" showInputMessage="1" showErrorMessage="1">
          <x14:formula1>
            <xm:f>Parametre!$J$16:$J$19</xm:f>
          </x14:formula1>
          <xm:sqref>K16:K115</xm:sqref>
        </x14:dataValidation>
        <x14:dataValidation type="list" allowBlank="1" showInputMessage="1" showErrorMessage="1">
          <x14:formula1>
            <xm:f>Parametre!$C$16:$C$30</xm:f>
          </x14:formula1>
          <xm:sqref>D16:D23 D25:D74</xm:sqref>
        </x14:dataValidation>
        <x14:dataValidation type="list" allowBlank="1" showInputMessage="1" showErrorMessage="1">
          <x14:formula1>
            <xm:f>Parametre!$A$16:$A$30</xm:f>
          </x14:formula1>
          <xm:sqref>I16:I115</xm:sqref>
        </x14:dataValidation>
        <x14:dataValidation type="list" allowBlank="1" showInputMessage="1" showErrorMessage="1">
          <x14:formula1>
            <xm:f>[1]Parametre!#REF!</xm:f>
          </x14:formula1>
          <xm:sqref>D24 E24:E29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8" enableFormatConditionsCalculation="0"/>
  <dimension ref="A1:P29"/>
  <sheetViews>
    <sheetView tabSelected="1" workbookViewId="0">
      <pane ySplit="13" topLeftCell="A14" activePane="bottomLeft" state="frozen"/>
      <selection activeCell="E22" sqref="E22"/>
      <selection pane="bottomLeft" activeCell="E22" sqref="E22"/>
    </sheetView>
  </sheetViews>
  <sheetFormatPr baseColWidth="10" defaultColWidth="10.85546875" defaultRowHeight="15" x14ac:dyDescent="0.25"/>
  <cols>
    <col min="1" max="1" width="13.7109375" style="27" bestFit="1" customWidth="1"/>
    <col min="2" max="2" width="10.85546875" style="27"/>
    <col min="3" max="3" width="9.42578125" style="27" customWidth="1"/>
    <col min="4" max="4" width="10.85546875" style="27"/>
    <col min="5" max="5" width="13.28515625" style="27" customWidth="1"/>
    <col min="6" max="6" width="14.42578125" style="27" customWidth="1"/>
    <col min="7" max="7" width="13" style="27" bestFit="1" customWidth="1"/>
    <col min="8" max="8" width="10.85546875" style="27"/>
    <col min="9" max="9" width="9.42578125" style="27" customWidth="1"/>
    <col min="10" max="10" width="9.85546875" style="27" customWidth="1"/>
    <col min="11" max="11" width="7" style="27" customWidth="1"/>
    <col min="12" max="12" width="11.140625" style="27" bestFit="1" customWidth="1"/>
    <col min="13" max="13" width="11.42578125" style="27" customWidth="1"/>
    <col min="14" max="15" width="10.85546875" style="27"/>
    <col min="16" max="16" width="29.85546875" style="27" customWidth="1"/>
    <col min="17" max="16384" width="10.85546875" style="27"/>
  </cols>
  <sheetData>
    <row r="1" spans="1:16" ht="21.75" customHeight="1" x14ac:dyDescent="0.2">
      <c r="A1" s="51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x14ac:dyDescent="0.2">
      <c r="A2" s="52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16" x14ac:dyDescent="0.2">
      <c r="A3" s="52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x14ac:dyDescent="0.2">
      <c r="A4" s="5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x14ac:dyDescent="0.2">
      <c r="A5" s="52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x14ac:dyDescent="0.2">
      <c r="A6" s="52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x14ac:dyDescent="0.2">
      <c r="A7" s="52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</row>
    <row r="8" spans="1:16" x14ac:dyDescent="0.2">
      <c r="A8" s="52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</row>
    <row r="9" spans="1:16" x14ac:dyDescent="0.2">
      <c r="A9" s="5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</row>
    <row r="10" spans="1:16" x14ac:dyDescent="0.2">
      <c r="A10" s="5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</row>
    <row r="11" spans="1:16" x14ac:dyDescent="0.2">
      <c r="A11" s="52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</row>
    <row r="12" spans="1:16" ht="16.5" customHeight="1" x14ac:dyDescent="0.2">
      <c r="A12" s="53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ht="21" x14ac:dyDescent="0.25">
      <c r="A13" s="85" t="s">
        <v>93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7"/>
    </row>
    <row r="15" spans="1:16" ht="15" customHeight="1" x14ac:dyDescent="0.25">
      <c r="A15" s="93" t="s">
        <v>70</v>
      </c>
      <c r="B15" s="91"/>
      <c r="C15" s="91"/>
      <c r="D15" s="91"/>
      <c r="E15" s="91"/>
      <c r="G15" s="91" t="s">
        <v>80</v>
      </c>
      <c r="H15" s="91"/>
      <c r="I15" s="91"/>
      <c r="K15" s="91" t="s">
        <v>53</v>
      </c>
      <c r="L15" s="91"/>
      <c r="M15" s="91"/>
      <c r="O15" s="77"/>
      <c r="P15" s="77"/>
    </row>
    <row r="16" spans="1:16" ht="15.75" thickBot="1" x14ac:dyDescent="0.3">
      <c r="O16" s="77"/>
      <c r="P16" s="77"/>
    </row>
    <row r="17" spans="1:16" ht="15.75" thickBot="1" x14ac:dyDescent="0.3">
      <c r="A17" s="32" t="s">
        <v>71</v>
      </c>
      <c r="B17" s="20"/>
      <c r="C17" s="47">
        <f>IF(B17="",0,IF(B17=0,0,1/B17))</f>
        <v>0</v>
      </c>
      <c r="D17" s="43" t="s">
        <v>79</v>
      </c>
      <c r="E17" s="67"/>
      <c r="G17" s="94" t="s">
        <v>81</v>
      </c>
      <c r="H17" s="95"/>
      <c r="I17" s="22"/>
      <c r="K17" s="94" t="s">
        <v>87</v>
      </c>
      <c r="L17" s="95"/>
      <c r="M17" s="22"/>
      <c r="O17" s="77"/>
      <c r="P17" s="77"/>
    </row>
    <row r="18" spans="1:16" ht="15.75" thickBot="1" x14ac:dyDescent="0.3">
      <c r="A18" s="34" t="s">
        <v>72</v>
      </c>
      <c r="B18" s="21"/>
      <c r="C18" s="47">
        <f t="shared" ref="C18:C19" si="0">IF(B18="",0,IF(B18=0,0,1/B18))</f>
        <v>0</v>
      </c>
      <c r="D18" s="37" t="s">
        <v>75</v>
      </c>
      <c r="E18" s="38" t="str">
        <f>IF($B$20&lt;1,($E$17/B17)/$B$20,"N/A")</f>
        <v>N/A</v>
      </c>
      <c r="F18" s="35"/>
      <c r="G18" s="96" t="s">
        <v>82</v>
      </c>
      <c r="H18" s="97"/>
      <c r="I18" s="23"/>
      <c r="K18" s="96" t="s">
        <v>88</v>
      </c>
      <c r="L18" s="97"/>
      <c r="M18" s="23"/>
      <c r="O18" s="77"/>
      <c r="P18" s="77"/>
    </row>
    <row r="19" spans="1:16" ht="15.75" thickBot="1" x14ac:dyDescent="0.3">
      <c r="A19" s="34" t="s">
        <v>73</v>
      </c>
      <c r="B19" s="21"/>
      <c r="C19" s="48">
        <f t="shared" si="0"/>
        <v>0</v>
      </c>
      <c r="D19" s="39" t="s">
        <v>76</v>
      </c>
      <c r="E19" s="40" t="str">
        <f t="shared" ref="E19:E20" si="1">IF($B$20&lt;1,($E$17/B18)/$B$20,"N/A")</f>
        <v>N/A</v>
      </c>
      <c r="F19" s="35"/>
      <c r="G19" s="89" t="s">
        <v>79</v>
      </c>
      <c r="H19" s="90"/>
      <c r="I19" s="24"/>
      <c r="K19" s="89" t="s">
        <v>79</v>
      </c>
      <c r="L19" s="90"/>
      <c r="M19" s="24"/>
      <c r="O19" s="77"/>
      <c r="P19" s="77"/>
    </row>
    <row r="20" spans="1:16" ht="15.75" thickBot="1" x14ac:dyDescent="0.3">
      <c r="A20" s="33" t="s">
        <v>74</v>
      </c>
      <c r="B20" s="36" t="str">
        <f>IF(C20=0,"",C20)</f>
        <v/>
      </c>
      <c r="C20" s="48">
        <f>SUM(C17:C19)</f>
        <v>0</v>
      </c>
      <c r="D20" s="41" t="s">
        <v>77</v>
      </c>
      <c r="E20" s="42" t="str">
        <f t="shared" si="1"/>
        <v>N/A</v>
      </c>
      <c r="F20" s="35"/>
      <c r="O20" s="77"/>
      <c r="P20" s="77"/>
    </row>
    <row r="21" spans="1:16" ht="15.75" thickBot="1" x14ac:dyDescent="0.3">
      <c r="C21" s="44"/>
      <c r="D21" s="44"/>
      <c r="E21" s="44"/>
      <c r="G21" s="89" t="s">
        <v>83</v>
      </c>
      <c r="H21" s="90"/>
      <c r="I21" s="49" t="e">
        <f>I19-I22</f>
        <v>#DIV/0!</v>
      </c>
      <c r="K21" s="89" t="s">
        <v>75</v>
      </c>
      <c r="L21" s="90"/>
      <c r="M21" s="49" t="e">
        <f>M18/(M17+M18)*M19</f>
        <v>#DIV/0!</v>
      </c>
      <c r="O21" s="77"/>
      <c r="P21" s="77"/>
    </row>
    <row r="22" spans="1:16" ht="15.75" thickBot="1" x14ac:dyDescent="0.3">
      <c r="A22" s="92" t="str">
        <f>IF(B20&lt;1,"Surebet","Pas de Surebet")</f>
        <v>Pas de Surebet</v>
      </c>
      <c r="B22" s="92"/>
      <c r="C22" s="44"/>
      <c r="D22" s="45" t="s">
        <v>78</v>
      </c>
      <c r="E22" s="46" t="str">
        <f>IF(B20&lt;1,B17*E18-E17,"N/A")</f>
        <v>N/A</v>
      </c>
      <c r="G22" s="89" t="s">
        <v>84</v>
      </c>
      <c r="H22" s="90"/>
      <c r="I22" s="49" t="e">
        <f>I19/I18</f>
        <v>#DIV/0!</v>
      </c>
      <c r="K22" s="89" t="s">
        <v>76</v>
      </c>
      <c r="L22" s="90"/>
      <c r="M22" s="49" t="e">
        <f>M17/(M17+M18)*M19</f>
        <v>#DIV/0!</v>
      </c>
      <c r="O22" s="77"/>
      <c r="P22" s="77"/>
    </row>
    <row r="23" spans="1:16" ht="15.75" thickBot="1" x14ac:dyDescent="0.3">
      <c r="I23" s="44"/>
      <c r="M23" s="44"/>
    </row>
    <row r="24" spans="1:16" ht="15.95" thickBot="1" x14ac:dyDescent="0.25">
      <c r="G24" s="89" t="s">
        <v>85</v>
      </c>
      <c r="H24" s="90"/>
      <c r="I24" s="50" t="e">
        <f>I21*I17/I19</f>
        <v>#DIV/0!</v>
      </c>
      <c r="K24" s="89" t="s">
        <v>85</v>
      </c>
      <c r="L24" s="90"/>
      <c r="M24" s="50" t="e">
        <f>M17*M21/M19</f>
        <v>#DIV/0!</v>
      </c>
    </row>
    <row r="25" spans="1:16" ht="15.95" thickBot="1" x14ac:dyDescent="0.25">
      <c r="G25" s="89" t="s">
        <v>89</v>
      </c>
      <c r="H25" s="90"/>
      <c r="I25" s="49" t="e">
        <f>I21*I17-I19</f>
        <v>#DIV/0!</v>
      </c>
      <c r="K25" s="89" t="s">
        <v>89</v>
      </c>
      <c r="L25" s="90"/>
      <c r="M25" s="49" t="e">
        <f>M17*M21-M19</f>
        <v>#DIV/0!</v>
      </c>
    </row>
    <row r="28" spans="1:16" x14ac:dyDescent="0.2">
      <c r="L28" s="35"/>
      <c r="M28" s="35"/>
      <c r="N28" s="35"/>
      <c r="O28" s="35"/>
    </row>
    <row r="29" spans="1:16" x14ac:dyDescent="0.2">
      <c r="L29" s="35"/>
      <c r="M29" s="35"/>
      <c r="N29" s="35"/>
    </row>
  </sheetData>
  <sheetProtection selectLockedCells="1"/>
  <mergeCells count="19">
    <mergeCell ref="G24:H24"/>
    <mergeCell ref="G25:H25"/>
    <mergeCell ref="G17:H17"/>
    <mergeCell ref="G18:H18"/>
    <mergeCell ref="K24:L24"/>
    <mergeCell ref="K25:L25"/>
    <mergeCell ref="G19:H19"/>
    <mergeCell ref="G21:H21"/>
    <mergeCell ref="G22:H22"/>
    <mergeCell ref="A13:P13"/>
    <mergeCell ref="K22:L22"/>
    <mergeCell ref="G15:I15"/>
    <mergeCell ref="A22:B22"/>
    <mergeCell ref="A15:E15"/>
    <mergeCell ref="K15:M15"/>
    <mergeCell ref="K17:L17"/>
    <mergeCell ref="K18:L18"/>
    <mergeCell ref="K19:L19"/>
    <mergeCell ref="K21:L21"/>
  </mergeCells>
  <conditionalFormatting sqref="A22:B22">
    <cfRule type="cellIs" dxfId="1" priority="1" operator="equal">
      <formula>"Surebet"</formula>
    </cfRule>
    <cfRule type="cellIs" dxfId="0" priority="2" operator="equal">
      <formula>"Pas de Surebet"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pane ySplit="13" topLeftCell="A14" activePane="bottomLeft" state="frozen"/>
      <selection activeCell="E22" sqref="E22"/>
      <selection pane="bottomLeft" activeCell="E22" sqref="E22"/>
    </sheetView>
  </sheetViews>
  <sheetFormatPr baseColWidth="10" defaultColWidth="10.85546875" defaultRowHeight="15" x14ac:dyDescent="0.25"/>
  <cols>
    <col min="1" max="1" width="13.7109375" style="77" bestFit="1" customWidth="1"/>
    <col min="2" max="2" width="10.85546875" style="77"/>
    <col min="3" max="3" width="9.42578125" style="77" customWidth="1"/>
    <col min="4" max="4" width="10.85546875" style="77"/>
    <col min="5" max="5" width="13.28515625" style="77" customWidth="1"/>
    <col min="6" max="6" width="14.42578125" style="77" customWidth="1"/>
    <col min="7" max="7" width="13" style="77" bestFit="1" customWidth="1"/>
    <col min="8" max="8" width="10.85546875" style="77"/>
    <col min="9" max="9" width="9.42578125" style="77" customWidth="1"/>
    <col min="10" max="10" width="9.85546875" style="77" customWidth="1"/>
    <col min="11" max="11" width="7" style="77" customWidth="1"/>
    <col min="12" max="12" width="11.140625" style="77" bestFit="1" customWidth="1"/>
    <col min="13" max="13" width="11.42578125" style="77" customWidth="1"/>
    <col min="14" max="15" width="10.85546875" style="77"/>
    <col min="16" max="16" width="29.85546875" style="77" customWidth="1"/>
    <col min="17" max="16384" width="10.85546875" style="77"/>
  </cols>
  <sheetData>
    <row r="1" spans="1:16" ht="21.75" customHeight="1" x14ac:dyDescent="0.25">
      <c r="A1" s="51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6" x14ac:dyDescent="0.25">
      <c r="A2" s="52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6" x14ac:dyDescent="0.25">
      <c r="A3" s="5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</row>
    <row r="4" spans="1:16" x14ac:dyDescent="0.25">
      <c r="A4" s="5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</row>
    <row r="5" spans="1:16" x14ac:dyDescent="0.25">
      <c r="A5" s="52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6" x14ac:dyDescent="0.25">
      <c r="A6" s="52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1:16" x14ac:dyDescent="0.25">
      <c r="A7" s="52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</row>
    <row r="8" spans="1:16" x14ac:dyDescent="0.25">
      <c r="A8" s="52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</row>
    <row r="9" spans="1:16" x14ac:dyDescent="0.25">
      <c r="A9" s="52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</row>
    <row r="10" spans="1:16" x14ac:dyDescent="0.25">
      <c r="A10" s="52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</row>
    <row r="11" spans="1:16" x14ac:dyDescent="0.25">
      <c r="A11" s="52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</row>
    <row r="12" spans="1:16" ht="16.5" customHeight="1" x14ac:dyDescent="0.25">
      <c r="A12" s="53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</row>
    <row r="13" spans="1:16" ht="21" x14ac:dyDescent="0.35">
      <c r="A13" s="85" t="s">
        <v>129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7"/>
    </row>
    <row r="15" spans="1:16" ht="15" customHeight="1" x14ac:dyDescent="0.25">
      <c r="A15" s="111" t="s">
        <v>107</v>
      </c>
      <c r="B15" s="99"/>
      <c r="C15" s="99"/>
      <c r="D15" s="99"/>
      <c r="E15" s="99"/>
      <c r="F15" s="99"/>
      <c r="H15" s="99" t="s">
        <v>116</v>
      </c>
      <c r="I15" s="99"/>
      <c r="J15" s="99"/>
      <c r="K15" s="99"/>
      <c r="L15" s="99"/>
      <c r="M15" s="99"/>
      <c r="O15" s="99" t="s">
        <v>120</v>
      </c>
      <c r="P15" s="99"/>
    </row>
    <row r="16" spans="1:16" ht="15.75" thickBot="1" x14ac:dyDescent="0.3"/>
    <row r="17" spans="1:16" ht="15.75" thickBot="1" x14ac:dyDescent="0.3">
      <c r="A17" s="100" t="s">
        <v>109</v>
      </c>
      <c r="B17" s="101"/>
      <c r="C17" s="45" t="s">
        <v>105</v>
      </c>
      <c r="D17" s="45" t="s">
        <v>106</v>
      </c>
      <c r="E17" s="45" t="s">
        <v>108</v>
      </c>
      <c r="F17" s="45" t="s">
        <v>110</v>
      </c>
      <c r="H17" s="100" t="s">
        <v>100</v>
      </c>
      <c r="I17" s="102"/>
      <c r="J17" s="101"/>
      <c r="K17" s="104" t="s">
        <v>37</v>
      </c>
      <c r="L17" s="45" t="s">
        <v>108</v>
      </c>
      <c r="M17" s="45" t="s">
        <v>110</v>
      </c>
      <c r="O17" s="45" t="s">
        <v>37</v>
      </c>
      <c r="P17" s="45" t="s">
        <v>110</v>
      </c>
    </row>
    <row r="18" spans="1:16" x14ac:dyDescent="0.25">
      <c r="A18" s="105" t="s">
        <v>102</v>
      </c>
      <c r="B18" s="106"/>
      <c r="C18" s="20"/>
      <c r="D18" s="20"/>
      <c r="E18" s="22" t="str">
        <f>IF(C18="","N/A",1+C18/D18)</f>
        <v>N/A</v>
      </c>
      <c r="F18" s="113" t="str">
        <f>IF(C18="","N/A",1/E18)</f>
        <v>N/A</v>
      </c>
      <c r="H18" s="107" t="s">
        <v>117</v>
      </c>
      <c r="I18" s="108"/>
      <c r="J18" s="116"/>
      <c r="K18" s="22"/>
      <c r="L18" s="118" t="str">
        <f>IF(K18="","N/A",K18+1)</f>
        <v>N/A</v>
      </c>
      <c r="M18" s="119" t="str">
        <f>IF(K18="","N/A",1/L18)</f>
        <v>N/A</v>
      </c>
      <c r="O18" s="20"/>
      <c r="P18" s="119" t="str">
        <f>IF(O18="","N/A",1/O18)</f>
        <v>N/A</v>
      </c>
    </row>
    <row r="19" spans="1:16" x14ac:dyDescent="0.25">
      <c r="A19" s="107" t="s">
        <v>103</v>
      </c>
      <c r="B19" s="108"/>
      <c r="C19" s="21"/>
      <c r="D19" s="21"/>
      <c r="E19" s="103" t="str">
        <f t="shared" ref="E19:E20" si="0">IF(C19="","N/A",1+C19/D19)</f>
        <v>N/A</v>
      </c>
      <c r="F19" s="114" t="str">
        <f t="shared" ref="F19:F20" si="1">IF(C19="","N/A",1/E19)</f>
        <v>N/A</v>
      </c>
      <c r="H19" s="107" t="s">
        <v>118</v>
      </c>
      <c r="I19" s="108"/>
      <c r="J19" s="116"/>
      <c r="K19" s="103"/>
      <c r="L19" s="120" t="str">
        <f t="shared" ref="L19:L20" si="2">IF(K19="","N/A",K19+1)</f>
        <v>N/A</v>
      </c>
      <c r="M19" s="121" t="str">
        <f>IF(K19="","N/A",1/L19)</f>
        <v>N/A</v>
      </c>
      <c r="O19" s="21"/>
      <c r="P19" s="121" t="str">
        <f t="shared" ref="P19:P20" si="3">IF(O19="","N/A",1/O19)</f>
        <v>N/A</v>
      </c>
    </row>
    <row r="20" spans="1:16" ht="15.75" thickBot="1" x14ac:dyDescent="0.3">
      <c r="A20" s="109" t="s">
        <v>104</v>
      </c>
      <c r="B20" s="110"/>
      <c r="C20" s="98"/>
      <c r="D20" s="98"/>
      <c r="E20" s="23" t="str">
        <f t="shared" si="0"/>
        <v>N/A</v>
      </c>
      <c r="F20" s="115" t="str">
        <f t="shared" si="1"/>
        <v>N/A</v>
      </c>
      <c r="H20" s="109" t="s">
        <v>119</v>
      </c>
      <c r="I20" s="110"/>
      <c r="J20" s="117"/>
      <c r="K20" s="23"/>
      <c r="L20" s="122" t="str">
        <f t="shared" si="2"/>
        <v>N/A</v>
      </c>
      <c r="M20" s="123" t="str">
        <f>IF(K20="","N/A",1/L20)</f>
        <v>N/A</v>
      </c>
      <c r="O20" s="98"/>
      <c r="P20" s="123" t="str">
        <f t="shared" si="3"/>
        <v>N/A</v>
      </c>
    </row>
    <row r="22" spans="1:16" x14ac:dyDescent="0.25">
      <c r="A22" s="93" t="s">
        <v>111</v>
      </c>
      <c r="B22" s="91"/>
      <c r="C22" s="91"/>
      <c r="D22" s="91"/>
      <c r="E22" s="91"/>
      <c r="F22" s="91"/>
      <c r="H22" s="99" t="s">
        <v>125</v>
      </c>
      <c r="I22" s="99"/>
      <c r="J22" s="99"/>
      <c r="K22" s="99"/>
      <c r="L22" s="99"/>
      <c r="M22" s="99"/>
    </row>
    <row r="23" spans="1:16" ht="15.75" thickBot="1" x14ac:dyDescent="0.3"/>
    <row r="24" spans="1:16" ht="15.75" thickBot="1" x14ac:dyDescent="0.3">
      <c r="A24" s="100" t="s">
        <v>112</v>
      </c>
      <c r="B24" s="102"/>
      <c r="C24" s="101"/>
      <c r="D24" s="104" t="s">
        <v>37</v>
      </c>
      <c r="E24" s="45" t="s">
        <v>108</v>
      </c>
      <c r="F24" s="45" t="s">
        <v>110</v>
      </c>
      <c r="H24" s="100" t="s">
        <v>101</v>
      </c>
      <c r="I24" s="102"/>
      <c r="J24" s="101"/>
      <c r="K24" s="104" t="s">
        <v>37</v>
      </c>
      <c r="L24" s="45" t="s">
        <v>108</v>
      </c>
      <c r="M24" s="45" t="s">
        <v>110</v>
      </c>
    </row>
    <row r="25" spans="1:16" x14ac:dyDescent="0.25">
      <c r="A25" s="107" t="s">
        <v>113</v>
      </c>
      <c r="B25" s="108"/>
      <c r="C25" s="116"/>
      <c r="D25" s="22"/>
      <c r="E25" s="124" t="str">
        <f>IF(D25="","N/A",IF(D25&gt;=0,D25/100+1,100/ABS(D25)+1))</f>
        <v>N/A</v>
      </c>
      <c r="F25" s="119" t="str">
        <f>IF(D25="","N/A",1/E25)</f>
        <v>N/A</v>
      </c>
      <c r="H25" s="107" t="s">
        <v>126</v>
      </c>
      <c r="I25" s="108"/>
      <c r="J25" s="116"/>
      <c r="K25" s="22"/>
      <c r="L25" s="124" t="str">
        <f>IF(K25="","N/A",IF(K25&gt;=0,K25+1,1+1/ABS(K25)))</f>
        <v>N/A</v>
      </c>
      <c r="M25" s="119" t="str">
        <f>IF(K25="","N/A",1/L25)</f>
        <v>N/A</v>
      </c>
    </row>
    <row r="26" spans="1:16" x14ac:dyDescent="0.25">
      <c r="A26" s="107" t="s">
        <v>114</v>
      </c>
      <c r="B26" s="108"/>
      <c r="C26" s="116"/>
      <c r="D26" s="103"/>
      <c r="E26" s="125" t="str">
        <f t="shared" ref="E26:E27" si="4">IF(D26="","N/A",IF(D26&gt;=0,D26/100+1,100/ABS(D26)+1))</f>
        <v>N/A</v>
      </c>
      <c r="F26" s="121" t="str">
        <f>IF(D26="","N/A",1/E26)</f>
        <v>N/A</v>
      </c>
      <c r="H26" s="107" t="s">
        <v>127</v>
      </c>
      <c r="I26" s="108"/>
      <c r="J26" s="116"/>
      <c r="K26" s="103"/>
      <c r="L26" s="125" t="str">
        <f t="shared" ref="L26:L27" si="5">IF(K26="","N/A",IF(K26&gt;=0,K26+1,1+1/ABS(K26)))</f>
        <v>N/A</v>
      </c>
      <c r="M26" s="121" t="str">
        <f>IF(K26="","N/A",1/L26)</f>
        <v>N/A</v>
      </c>
    </row>
    <row r="27" spans="1:16" ht="15.75" thickBot="1" x14ac:dyDescent="0.3">
      <c r="A27" s="109" t="s">
        <v>115</v>
      </c>
      <c r="B27" s="110"/>
      <c r="C27" s="117"/>
      <c r="D27" s="23"/>
      <c r="E27" s="126" t="str">
        <f t="shared" si="4"/>
        <v>N/A</v>
      </c>
      <c r="F27" s="123" t="str">
        <f>IF(D27="","N/A",1/E27)</f>
        <v>N/A</v>
      </c>
      <c r="H27" s="109" t="s">
        <v>128</v>
      </c>
      <c r="I27" s="110"/>
      <c r="J27" s="117"/>
      <c r="K27" s="23"/>
      <c r="L27" s="122" t="str">
        <f t="shared" si="5"/>
        <v>N/A</v>
      </c>
      <c r="M27" s="123" t="str">
        <f>IF(K27="","N/A",1/L27)</f>
        <v>N/A</v>
      </c>
    </row>
    <row r="29" spans="1:16" x14ac:dyDescent="0.25">
      <c r="A29" s="93" t="s">
        <v>121</v>
      </c>
      <c r="B29" s="91"/>
      <c r="C29" s="91"/>
      <c r="D29" s="91"/>
      <c r="E29" s="91"/>
      <c r="F29" s="91"/>
    </row>
    <row r="30" spans="1:16" ht="15.75" thickBot="1" x14ac:dyDescent="0.3"/>
    <row r="31" spans="1:16" ht="15.75" thickBot="1" x14ac:dyDescent="0.3">
      <c r="A31" s="100" t="s">
        <v>112</v>
      </c>
      <c r="B31" s="102"/>
      <c r="C31" s="101"/>
      <c r="D31" s="104" t="s">
        <v>37</v>
      </c>
      <c r="E31" s="45" t="s">
        <v>108</v>
      </c>
      <c r="F31" s="45" t="s">
        <v>110</v>
      </c>
    </row>
    <row r="32" spans="1:16" x14ac:dyDescent="0.25">
      <c r="A32" s="107" t="s">
        <v>122</v>
      </c>
      <c r="B32" s="108"/>
      <c r="C32" s="116"/>
      <c r="D32" s="22"/>
      <c r="E32" s="22" t="str">
        <f>IF(D32="","N/A",IF(D32&gt;=0,D32+1,1/ABS(D32)+1))</f>
        <v>N/A</v>
      </c>
      <c r="F32" s="119" t="str">
        <f>IF(D32="","N/A",1/E32)</f>
        <v>N/A</v>
      </c>
    </row>
    <row r="33" spans="1:15" x14ac:dyDescent="0.25">
      <c r="A33" s="107" t="s">
        <v>123</v>
      </c>
      <c r="B33" s="108"/>
      <c r="C33" s="116"/>
      <c r="D33" s="103"/>
      <c r="E33" s="112" t="str">
        <f t="shared" ref="E33:E34" si="6">IF(D33="","N/A",IF(D33&gt;=0,D33+1,1/ABS(D33)+1))</f>
        <v>N/A</v>
      </c>
      <c r="F33" s="121" t="str">
        <f>IF(D33="","N/A",1/E33)</f>
        <v>N/A</v>
      </c>
    </row>
    <row r="34" spans="1:15" ht="15.75" thickBot="1" x14ac:dyDescent="0.3">
      <c r="A34" s="109" t="s">
        <v>124</v>
      </c>
      <c r="B34" s="110"/>
      <c r="C34" s="117"/>
      <c r="D34" s="23"/>
      <c r="E34" s="23" t="str">
        <f t="shared" si="6"/>
        <v>N/A</v>
      </c>
      <c r="F34" s="123" t="str">
        <f>IF(D34="","N/A",1/E34)</f>
        <v>N/A</v>
      </c>
    </row>
    <row r="38" spans="1:15" x14ac:dyDescent="0.25">
      <c r="L38" s="35"/>
      <c r="M38" s="35"/>
      <c r="N38" s="35"/>
      <c r="O38" s="35"/>
    </row>
    <row r="39" spans="1:15" x14ac:dyDescent="0.25">
      <c r="L39" s="35"/>
      <c r="M39" s="35"/>
      <c r="N39" s="35"/>
    </row>
  </sheetData>
  <sheetProtection selectLockedCells="1"/>
  <mergeCells count="27">
    <mergeCell ref="A31:C31"/>
    <mergeCell ref="A32:C32"/>
    <mergeCell ref="A33:C33"/>
    <mergeCell ref="A34:C34"/>
    <mergeCell ref="H22:M22"/>
    <mergeCell ref="H24:J24"/>
    <mergeCell ref="H25:J25"/>
    <mergeCell ref="H26:J26"/>
    <mergeCell ref="H27:J27"/>
    <mergeCell ref="A29:F29"/>
    <mergeCell ref="H15:M15"/>
    <mergeCell ref="H17:J17"/>
    <mergeCell ref="H18:J18"/>
    <mergeCell ref="H19:J19"/>
    <mergeCell ref="H20:J20"/>
    <mergeCell ref="A24:C24"/>
    <mergeCell ref="A25:C25"/>
    <mergeCell ref="A26:C26"/>
    <mergeCell ref="A27:C27"/>
    <mergeCell ref="A17:B17"/>
    <mergeCell ref="A15:F15"/>
    <mergeCell ref="A22:F22"/>
    <mergeCell ref="A19:B19"/>
    <mergeCell ref="A18:B18"/>
    <mergeCell ref="A13:P13"/>
    <mergeCell ref="O15:P15"/>
    <mergeCell ref="A20:B2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Parametre</vt:lpstr>
      <vt:lpstr>Suivi des paris</vt:lpstr>
      <vt:lpstr>Suivi tipster</vt:lpstr>
      <vt:lpstr>Calculatrice</vt:lpstr>
      <vt:lpstr>Convertisseur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Cabrera</dc:creator>
  <cp:lastModifiedBy>Guillaume Cabrera</cp:lastModifiedBy>
  <dcterms:created xsi:type="dcterms:W3CDTF">2013-01-29T09:37:55Z</dcterms:created>
  <dcterms:modified xsi:type="dcterms:W3CDTF">2016-08-16T12:44:06Z</dcterms:modified>
</cp:coreProperties>
</file>